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19-2020 - General Ed\April\"/>
    </mc:Choice>
  </mc:AlternateContent>
  <bookViews>
    <workbookView xWindow="-15" yWindow="-15" windowWidth="12600" windowHeight="8745" tabRatio="762"/>
  </bookViews>
  <sheets>
    <sheet name="Grades 9-12 Music PE Not 1 FTE" sheetId="43" r:id="rId1"/>
  </sheets>
  <externalReferences>
    <externalReference r:id="rId2"/>
  </externalReferences>
  <definedNames>
    <definedName name="_xlnm.Print_Titles" localSheetId="0">'Grades 9-12 Music PE Not 1 FTE'!$1:$8</definedName>
  </definedNames>
  <calcPr calcId="162913"/>
</workbook>
</file>

<file path=xl/calcChain.xml><?xml version="1.0" encoding="utf-8"?>
<calcChain xmlns="http://schemas.openxmlformats.org/spreadsheetml/2006/main">
  <c r="A121" i="43" l="1"/>
  <c r="A113" i="43"/>
  <c r="A105" i="43"/>
  <c r="A97" i="43"/>
  <c r="A89" i="43"/>
  <c r="A81" i="43"/>
  <c r="A73" i="43"/>
  <c r="A65" i="43"/>
  <c r="A57" i="43"/>
  <c r="A49" i="43"/>
  <c r="A41" i="43"/>
  <c r="A33" i="43"/>
  <c r="A25" i="43"/>
  <c r="A17" i="43"/>
  <c r="A9" i="43"/>
  <c r="A2" i="43"/>
  <c r="A131" i="43"/>
  <c r="A130" i="43"/>
  <c r="H131" i="43" l="1"/>
  <c r="H130" i="43"/>
  <c r="G128" i="43" l="1"/>
  <c r="E128" i="43"/>
  <c r="F128" i="43" s="1"/>
  <c r="D128" i="43"/>
  <c r="B128" i="43"/>
  <c r="E127" i="43"/>
  <c r="F127" i="43" s="1"/>
  <c r="B127" i="43"/>
  <c r="E126" i="43"/>
  <c r="F126" i="43" s="1"/>
  <c r="B126" i="43"/>
  <c r="E125" i="43"/>
  <c r="F125" i="43" s="1"/>
  <c r="B125" i="43"/>
  <c r="E124" i="43"/>
  <c r="F124" i="43" s="1"/>
  <c r="B124" i="43"/>
  <c r="E123" i="43"/>
  <c r="F123" i="43" s="1"/>
  <c r="B123" i="43"/>
  <c r="E122" i="43"/>
  <c r="F122" i="43" s="1"/>
  <c r="B122" i="43"/>
  <c r="E121" i="43"/>
  <c r="F121" i="43" s="1"/>
  <c r="B121" i="43"/>
  <c r="E120" i="43"/>
  <c r="F120" i="43" s="1"/>
  <c r="D120" i="43"/>
  <c r="G120" i="43" s="1"/>
  <c r="B120" i="43"/>
  <c r="E119" i="43"/>
  <c r="F119" i="43" s="1"/>
  <c r="B119" i="43"/>
  <c r="E118" i="43"/>
  <c r="F118" i="43" s="1"/>
  <c r="B118" i="43"/>
  <c r="E117" i="43"/>
  <c r="F117" i="43" s="1"/>
  <c r="B117" i="43"/>
  <c r="E116" i="43"/>
  <c r="F116" i="43" s="1"/>
  <c r="B116" i="43"/>
  <c r="E115" i="43"/>
  <c r="F115" i="43" s="1"/>
  <c r="B115" i="43"/>
  <c r="E114" i="43"/>
  <c r="F114" i="43" s="1"/>
  <c r="B114" i="43"/>
  <c r="E113" i="43"/>
  <c r="F113" i="43" s="1"/>
  <c r="B113" i="43"/>
  <c r="E112" i="43"/>
  <c r="F112" i="43" s="1"/>
  <c r="D112" i="43"/>
  <c r="G112" i="43" s="1"/>
  <c r="B112" i="43"/>
  <c r="E111" i="43"/>
  <c r="F111" i="43" s="1"/>
  <c r="B111" i="43"/>
  <c r="E110" i="43"/>
  <c r="F110" i="43" s="1"/>
  <c r="B110" i="43"/>
  <c r="E109" i="43"/>
  <c r="F109" i="43" s="1"/>
  <c r="B109" i="43"/>
  <c r="E108" i="43"/>
  <c r="F108" i="43" s="1"/>
  <c r="B108" i="43"/>
  <c r="E107" i="43"/>
  <c r="F107" i="43" s="1"/>
  <c r="B107" i="43"/>
  <c r="E106" i="43"/>
  <c r="F106" i="43" s="1"/>
  <c r="B106" i="43"/>
  <c r="E105" i="43"/>
  <c r="F105" i="43" s="1"/>
  <c r="B105" i="43"/>
  <c r="E104" i="43"/>
  <c r="F104" i="43" s="1"/>
  <c r="D104" i="43"/>
  <c r="G104" i="43" s="1"/>
  <c r="B104" i="43"/>
  <c r="E103" i="43"/>
  <c r="F103" i="43" s="1"/>
  <c r="B103" i="43"/>
  <c r="E102" i="43"/>
  <c r="F102" i="43" s="1"/>
  <c r="B102" i="43"/>
  <c r="E101" i="43"/>
  <c r="F101" i="43" s="1"/>
  <c r="B101" i="43"/>
  <c r="E100" i="43"/>
  <c r="F100" i="43" s="1"/>
  <c r="B100" i="43"/>
  <c r="E99" i="43"/>
  <c r="F99" i="43" s="1"/>
  <c r="B99" i="43"/>
  <c r="E98" i="43"/>
  <c r="F98" i="43" s="1"/>
  <c r="B98" i="43"/>
  <c r="E97" i="43"/>
  <c r="F97" i="43" s="1"/>
  <c r="B97" i="43"/>
  <c r="E96" i="43"/>
  <c r="F96" i="43" s="1"/>
  <c r="D96" i="43"/>
  <c r="G96" i="43" s="1"/>
  <c r="B96" i="43"/>
  <c r="E95" i="43"/>
  <c r="F95" i="43" s="1"/>
  <c r="B95" i="43"/>
  <c r="E94" i="43"/>
  <c r="F94" i="43" s="1"/>
  <c r="B94" i="43"/>
  <c r="E93" i="43"/>
  <c r="F93" i="43" s="1"/>
  <c r="B93" i="43"/>
  <c r="E92" i="43"/>
  <c r="F92" i="43" s="1"/>
  <c r="B92" i="43"/>
  <c r="E91" i="43"/>
  <c r="F91" i="43" s="1"/>
  <c r="B91" i="43"/>
  <c r="E90" i="43"/>
  <c r="F90" i="43" s="1"/>
  <c r="B90" i="43"/>
  <c r="E89" i="43"/>
  <c r="F89" i="43" s="1"/>
  <c r="B89" i="43"/>
  <c r="E88" i="43"/>
  <c r="F88" i="43" s="1"/>
  <c r="D88" i="43"/>
  <c r="G88" i="43" s="1"/>
  <c r="B88" i="43"/>
  <c r="E87" i="43"/>
  <c r="F87" i="43" s="1"/>
  <c r="B87" i="43"/>
  <c r="E86" i="43"/>
  <c r="F86" i="43" s="1"/>
  <c r="B86" i="43"/>
  <c r="E85" i="43"/>
  <c r="F85" i="43" s="1"/>
  <c r="B85" i="43"/>
  <c r="E84" i="43"/>
  <c r="F84" i="43" s="1"/>
  <c r="B84" i="43"/>
  <c r="E83" i="43"/>
  <c r="F83" i="43" s="1"/>
  <c r="B83" i="43"/>
  <c r="E82" i="43"/>
  <c r="F82" i="43" s="1"/>
  <c r="B82" i="43"/>
  <c r="E81" i="43"/>
  <c r="F81" i="43" s="1"/>
  <c r="B81" i="43"/>
  <c r="E80" i="43"/>
  <c r="F80" i="43" s="1"/>
  <c r="D80" i="43"/>
  <c r="G80" i="43" s="1"/>
  <c r="B80" i="43"/>
  <c r="E79" i="43"/>
  <c r="F79" i="43" s="1"/>
  <c r="B79" i="43"/>
  <c r="E78" i="43"/>
  <c r="F78" i="43" s="1"/>
  <c r="B78" i="43"/>
  <c r="E77" i="43"/>
  <c r="F77" i="43" s="1"/>
  <c r="B77" i="43"/>
  <c r="E76" i="43"/>
  <c r="F76" i="43" s="1"/>
  <c r="B76" i="43"/>
  <c r="E75" i="43"/>
  <c r="F75" i="43" s="1"/>
  <c r="B75" i="43"/>
  <c r="E74" i="43"/>
  <c r="F74" i="43" s="1"/>
  <c r="B74" i="43"/>
  <c r="E73" i="43"/>
  <c r="F73" i="43" s="1"/>
  <c r="B73" i="43"/>
  <c r="E72" i="43"/>
  <c r="F72" i="43" s="1"/>
  <c r="D72" i="43"/>
  <c r="G72" i="43" s="1"/>
  <c r="B72" i="43"/>
  <c r="E71" i="43"/>
  <c r="F71" i="43" s="1"/>
  <c r="B71" i="43"/>
  <c r="E70" i="43"/>
  <c r="F70" i="43" s="1"/>
  <c r="B70" i="43"/>
  <c r="E69" i="43"/>
  <c r="F69" i="43" s="1"/>
  <c r="B69" i="43"/>
  <c r="E68" i="43"/>
  <c r="F68" i="43" s="1"/>
  <c r="B68" i="43"/>
  <c r="E67" i="43"/>
  <c r="F67" i="43" s="1"/>
  <c r="B67" i="43"/>
  <c r="E66" i="43"/>
  <c r="F66" i="43" s="1"/>
  <c r="B66" i="43"/>
  <c r="E65" i="43"/>
  <c r="F65" i="43" s="1"/>
  <c r="B65" i="43"/>
  <c r="E64" i="43"/>
  <c r="F64" i="43" s="1"/>
  <c r="D64" i="43"/>
  <c r="G64" i="43" s="1"/>
  <c r="B64" i="43"/>
  <c r="E63" i="43"/>
  <c r="F63" i="43" s="1"/>
  <c r="B63" i="43"/>
  <c r="E62" i="43"/>
  <c r="F62" i="43" s="1"/>
  <c r="B62" i="43"/>
  <c r="E61" i="43"/>
  <c r="F61" i="43" s="1"/>
  <c r="B61" i="43"/>
  <c r="E60" i="43"/>
  <c r="F60" i="43" s="1"/>
  <c r="B60" i="43"/>
  <c r="E59" i="43"/>
  <c r="F59" i="43" s="1"/>
  <c r="B59" i="43"/>
  <c r="E58" i="43"/>
  <c r="F58" i="43" s="1"/>
  <c r="B58" i="43"/>
  <c r="E57" i="43"/>
  <c r="F57" i="43" s="1"/>
  <c r="B57" i="43"/>
  <c r="E56" i="43"/>
  <c r="F56" i="43" s="1"/>
  <c r="D56" i="43"/>
  <c r="G56" i="43" s="1"/>
  <c r="B56" i="43"/>
  <c r="E55" i="43"/>
  <c r="F55" i="43" s="1"/>
  <c r="B55" i="43"/>
  <c r="E54" i="43"/>
  <c r="F54" i="43" s="1"/>
  <c r="B54" i="43"/>
  <c r="E53" i="43"/>
  <c r="F53" i="43" s="1"/>
  <c r="B53" i="43"/>
  <c r="E52" i="43"/>
  <c r="F52" i="43" s="1"/>
  <c r="B52" i="43"/>
  <c r="E51" i="43"/>
  <c r="F51" i="43" s="1"/>
  <c r="B51" i="43"/>
  <c r="E50" i="43"/>
  <c r="F50" i="43" s="1"/>
  <c r="B50" i="43"/>
  <c r="E49" i="43"/>
  <c r="F49" i="43" s="1"/>
  <c r="B49" i="43"/>
  <c r="H80" i="43" l="1"/>
  <c r="H72" i="43"/>
  <c r="H64" i="43"/>
  <c r="H96" i="43"/>
  <c r="H56" i="43"/>
  <c r="H88" i="43"/>
  <c r="H104" i="43"/>
  <c r="H112" i="43"/>
  <c r="H120" i="43"/>
  <c r="H128" i="43"/>
  <c r="E48" i="43" l="1"/>
  <c r="F48" i="43" s="1"/>
  <c r="D48" i="43"/>
  <c r="G48" i="43" s="1"/>
  <c r="B48" i="43"/>
  <c r="E47" i="43"/>
  <c r="F47" i="43" s="1"/>
  <c r="B47" i="43"/>
  <c r="E46" i="43"/>
  <c r="F46" i="43" s="1"/>
  <c r="B46" i="43"/>
  <c r="E45" i="43"/>
  <c r="F45" i="43" s="1"/>
  <c r="B45" i="43"/>
  <c r="E44" i="43"/>
  <c r="F44" i="43" s="1"/>
  <c r="B44" i="43"/>
  <c r="E43" i="43"/>
  <c r="F43" i="43" s="1"/>
  <c r="B43" i="43"/>
  <c r="E42" i="43"/>
  <c r="F42" i="43" s="1"/>
  <c r="B42" i="43"/>
  <c r="E41" i="43"/>
  <c r="F41" i="43" s="1"/>
  <c r="B41" i="43"/>
  <c r="E40" i="43"/>
  <c r="F40" i="43" s="1"/>
  <c r="D40" i="43"/>
  <c r="G40" i="43" s="1"/>
  <c r="B40" i="43"/>
  <c r="E39" i="43"/>
  <c r="F39" i="43" s="1"/>
  <c r="B39" i="43"/>
  <c r="E38" i="43"/>
  <c r="F38" i="43" s="1"/>
  <c r="B38" i="43"/>
  <c r="E37" i="43"/>
  <c r="F37" i="43" s="1"/>
  <c r="B37" i="43"/>
  <c r="E36" i="43"/>
  <c r="F36" i="43" s="1"/>
  <c r="B36" i="43"/>
  <c r="E35" i="43"/>
  <c r="F35" i="43" s="1"/>
  <c r="B35" i="43"/>
  <c r="E34" i="43"/>
  <c r="F34" i="43" s="1"/>
  <c r="B34" i="43"/>
  <c r="E33" i="43"/>
  <c r="F33" i="43" s="1"/>
  <c r="B33" i="43"/>
  <c r="E32" i="43"/>
  <c r="F32" i="43" s="1"/>
  <c r="D32" i="43"/>
  <c r="G32" i="43" s="1"/>
  <c r="B32" i="43"/>
  <c r="E31" i="43"/>
  <c r="F31" i="43" s="1"/>
  <c r="B31" i="43"/>
  <c r="E30" i="43"/>
  <c r="F30" i="43" s="1"/>
  <c r="B30" i="43"/>
  <c r="E29" i="43"/>
  <c r="F29" i="43" s="1"/>
  <c r="B29" i="43"/>
  <c r="E28" i="43"/>
  <c r="F28" i="43" s="1"/>
  <c r="B28" i="43"/>
  <c r="E27" i="43"/>
  <c r="F27" i="43" s="1"/>
  <c r="B27" i="43"/>
  <c r="E26" i="43"/>
  <c r="F26" i="43" s="1"/>
  <c r="B26" i="43"/>
  <c r="E25" i="43"/>
  <c r="F25" i="43" s="1"/>
  <c r="B25" i="43"/>
  <c r="E24" i="43"/>
  <c r="F24" i="43" s="1"/>
  <c r="D24" i="43"/>
  <c r="G24" i="43" s="1"/>
  <c r="B24" i="43"/>
  <c r="E23" i="43"/>
  <c r="F23" i="43" s="1"/>
  <c r="B23" i="43"/>
  <c r="E22" i="43"/>
  <c r="F22" i="43" s="1"/>
  <c r="B22" i="43"/>
  <c r="E21" i="43"/>
  <c r="F21" i="43" s="1"/>
  <c r="B21" i="43"/>
  <c r="E20" i="43"/>
  <c r="F20" i="43" s="1"/>
  <c r="B20" i="43"/>
  <c r="E19" i="43"/>
  <c r="F19" i="43" s="1"/>
  <c r="B19" i="43"/>
  <c r="E18" i="43"/>
  <c r="F18" i="43" s="1"/>
  <c r="B18" i="43"/>
  <c r="E17" i="43"/>
  <c r="F17" i="43" s="1"/>
  <c r="B17" i="43"/>
  <c r="E16" i="43"/>
  <c r="F16" i="43" s="1"/>
  <c r="D16" i="43"/>
  <c r="G16" i="43" s="1"/>
  <c r="E15" i="43"/>
  <c r="F15" i="43" s="1"/>
  <c r="E14" i="43"/>
  <c r="F14" i="43" s="1"/>
  <c r="E13" i="43"/>
  <c r="F13" i="43" s="1"/>
  <c r="E12" i="43"/>
  <c r="F12" i="43" s="1"/>
  <c r="E11" i="43"/>
  <c r="F11" i="43" s="1"/>
  <c r="E10" i="43"/>
  <c r="F10" i="43" s="1"/>
  <c r="E9" i="43"/>
  <c r="F9" i="43" s="1"/>
  <c r="H32" i="43" l="1"/>
  <c r="H40" i="43"/>
  <c r="H24" i="43"/>
  <c r="H16" i="43"/>
  <c r="H48" i="43"/>
  <c r="H129" i="43" l="1"/>
  <c r="H132" i="43" l="1"/>
</calcChain>
</file>

<file path=xl/sharedStrings.xml><?xml version="1.0" encoding="utf-8"?>
<sst xmlns="http://schemas.openxmlformats.org/spreadsheetml/2006/main" count="29" uniqueCount="26">
  <si>
    <t>Date</t>
  </si>
  <si>
    <t>TOTAL</t>
  </si>
  <si>
    <t>NAME:</t>
  </si>
  <si>
    <t>Period</t>
  </si>
  <si>
    <t>Last Name, First Name</t>
  </si>
  <si>
    <t>9 - 12</t>
  </si>
  <si>
    <t>Daily</t>
  </si>
  <si>
    <t>Daily Total</t>
  </si>
  <si>
    <t>Pay-Out</t>
  </si>
  <si>
    <t>DISTRICT SIZE GOAL</t>
  </si>
  <si>
    <t>42 or More</t>
  </si>
  <si>
    <t>Employee Signature</t>
  </si>
  <si>
    <t>Emp. ID #</t>
  </si>
  <si>
    <t>Varies</t>
  </si>
  <si>
    <t>Total # of</t>
  </si>
  <si>
    <t>Students*</t>
  </si>
  <si>
    <t>* Students teacher assistants (STAs) are not allowable when calculating overages.</t>
  </si>
  <si>
    <t>Account Code:</t>
  </si>
  <si>
    <t xml:space="preserve">Submission of a fraudulent overage claim sheet is prohibited under </t>
  </si>
  <si>
    <t>District Board Policy and Administrative Regulation 4218.</t>
  </si>
  <si>
    <t>Total</t>
  </si>
  <si>
    <t xml:space="preserve">   01-0000-0-1103-________-_______-1000-000-108</t>
  </si>
  <si>
    <t>Based on # of Periods (Overages begin at 229 for six periods)</t>
  </si>
  <si>
    <t>0</t>
  </si>
  <si>
    <t>Administrator/Supervisor signature</t>
  </si>
  <si>
    <t>2019-20 CLASS SIZE OVERAGE CLAIM SHEET: 9 - 12 (MUSIC &amp; PE) NOT 1 FTE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</si>
</sst>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 wrapText="1"/>
    </xf>
    <xf numFmtId="0" fontId="0" fillId="0" borderId="0" xfId="0" applyNumberFormat="1" applyAlignment="1" applyProtection="1">
      <alignment horizontal="center" wrapText="1"/>
    </xf>
    <xf numFmtId="16" fontId="2" fillId="0" borderId="0" xfId="0" quotePrefix="1" applyNumberFormat="1" applyFont="1" applyAlignment="1" applyProtection="1">
      <alignment horizontal="center" wrapText="1"/>
    </xf>
    <xf numFmtId="0" fontId="2" fillId="0" borderId="0" xfId="0" applyNumberFormat="1" applyFont="1" applyAlignment="1" applyProtection="1">
      <alignment horizontal="center" wrapText="1"/>
    </xf>
    <xf numFmtId="0" fontId="9" fillId="0" borderId="0" xfId="0" applyFont="1" applyFill="1" applyAlignment="1" applyProtection="1">
      <alignment horizontal="center" wrapText="1"/>
    </xf>
    <xf numFmtId="44" fontId="2" fillId="0" borderId="0" xfId="1" applyFont="1" applyAlignment="1" applyProtection="1">
      <alignment horizontal="center" wrapText="1"/>
    </xf>
    <xf numFmtId="0" fontId="2" fillId="2" borderId="0" xfId="0" applyFont="1" applyFill="1" applyAlignment="1" applyProtection="1">
      <alignment horizontal="center"/>
    </xf>
    <xf numFmtId="0" fontId="7" fillId="2" borderId="0" xfId="0" applyFont="1" applyFill="1" applyAlignment="1" applyProtection="1">
      <alignment horizontal="center"/>
    </xf>
    <xf numFmtId="0" fontId="2" fillId="2" borderId="0" xfId="0" applyFont="1" applyFill="1" applyProtection="1"/>
    <xf numFmtId="0" fontId="0" fillId="0" borderId="0" xfId="0" applyFill="1" applyBorder="1" applyAlignment="1" applyProtection="1">
      <alignment horizontal="center"/>
    </xf>
    <xf numFmtId="42" fontId="0" fillId="0" borderId="0" xfId="1" applyNumberFormat="1" applyFont="1" applyProtection="1"/>
    <xf numFmtId="42" fontId="0" fillId="0" borderId="0" xfId="0" applyNumberFormat="1" applyProtection="1"/>
    <xf numFmtId="0" fontId="0" fillId="0" borderId="0" xfId="0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2" fillId="2" borderId="0" xfId="0" applyFont="1" applyFill="1" applyAlignment="1" applyProtection="1">
      <alignment horizontal="left" wrapText="1"/>
    </xf>
    <xf numFmtId="0" fontId="0" fillId="2" borderId="0" xfId="0" applyFill="1" applyAlignment="1" applyProtection="1">
      <alignment horizontal="center" wrapText="1"/>
    </xf>
    <xf numFmtId="0" fontId="6" fillId="2" borderId="0" xfId="0" applyFont="1" applyFill="1" applyAlignment="1" applyProtection="1">
      <alignment wrapText="1"/>
    </xf>
    <xf numFmtId="42" fontId="4" fillId="2" borderId="0" xfId="0" applyNumberFormat="1" applyFont="1" applyFill="1" applyAlignment="1" applyProtection="1">
      <alignment wrapText="1"/>
    </xf>
    <xf numFmtId="42" fontId="5" fillId="2" borderId="0" xfId="0" applyNumberFormat="1" applyFont="1" applyFill="1" applyProtection="1"/>
    <xf numFmtId="42" fontId="4" fillId="2" borderId="0" xfId="0" applyNumberFormat="1" applyFont="1" applyFill="1" applyProtection="1"/>
    <xf numFmtId="14" fontId="0" fillId="0" borderId="0" xfId="0" applyNumberFormat="1" applyAlignment="1" applyProtection="1">
      <alignment horizontal="center"/>
    </xf>
    <xf numFmtId="0" fontId="0" fillId="0" borderId="0" xfId="0" applyFill="1" applyProtection="1"/>
    <xf numFmtId="0" fontId="8" fillId="3" borderId="0" xfId="0" applyFont="1" applyFill="1" applyProtection="1">
      <protection locked="0"/>
    </xf>
    <xf numFmtId="0" fontId="8" fillId="3" borderId="0" xfId="0" applyFont="1" applyFill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locked="0"/>
    </xf>
    <xf numFmtId="0" fontId="2" fillId="3" borderId="0" xfId="0" applyFont="1" applyFill="1" applyAlignment="1" applyProtection="1">
      <alignment horizontal="right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center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6" xfId="0" applyNumberFormat="1" applyBorder="1" applyAlignment="1" applyProtection="1">
      <alignment horizontal="center"/>
      <protection locked="0"/>
    </xf>
    <xf numFmtId="0" fontId="0" fillId="0" borderId="6" xfId="0" applyFill="1" applyBorder="1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8" xfId="0" applyNumberFormat="1" applyBorder="1" applyAlignment="1" applyProtection="1">
      <alignment horizontal="center"/>
      <protection locked="0"/>
    </xf>
    <xf numFmtId="0" fontId="0" fillId="0" borderId="8" xfId="0" applyFill="1" applyBorder="1" applyProtection="1">
      <protection locked="0"/>
    </xf>
    <xf numFmtId="0" fontId="0" fillId="0" borderId="8" xfId="0" applyBorder="1" applyProtection="1">
      <protection locked="0"/>
    </xf>
    <xf numFmtId="0" fontId="11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7" xfId="0" applyBorder="1" applyProtection="1"/>
    <xf numFmtId="0" fontId="10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 applyProtection="1"/>
    <xf numFmtId="42" fontId="2" fillId="0" borderId="7" xfId="0" applyNumberFormat="1" applyFont="1" applyBorder="1" applyProtection="1"/>
    <xf numFmtId="0" fontId="11" fillId="0" borderId="6" xfId="0" applyNumberFormat="1" applyFont="1" applyBorder="1" applyAlignment="1" applyProtection="1">
      <protection locked="0"/>
    </xf>
    <xf numFmtId="49" fontId="8" fillId="3" borderId="1" xfId="0" applyNumberFormat="1" applyFont="1" applyFill="1" applyBorder="1" applyAlignment="1" applyProtection="1">
      <alignment horizontal="center"/>
      <protection locked="0"/>
    </xf>
    <xf numFmtId="49" fontId="2" fillId="2" borderId="0" xfId="0" applyNumberFormat="1" applyFont="1" applyFill="1" applyAlignment="1" applyProtection="1">
      <alignment horizontal="center" wrapText="1"/>
    </xf>
    <xf numFmtId="49" fontId="0" fillId="0" borderId="3" xfId="0" applyNumberFormat="1" applyFill="1" applyBorder="1" applyAlignment="1" applyProtection="1">
      <alignment horizontal="center"/>
    </xf>
    <xf numFmtId="49" fontId="0" fillId="0" borderId="4" xfId="0" applyNumberFormat="1" applyFill="1" applyBorder="1" applyAlignment="1" applyProtection="1">
      <alignment horizontal="center"/>
    </xf>
    <xf numFmtId="49" fontId="0" fillId="0" borderId="5" xfId="0" applyNumberFormat="1" applyFill="1" applyBorder="1" applyAlignment="1" applyProtection="1">
      <alignment horizontal="center"/>
    </xf>
    <xf numFmtId="49" fontId="8" fillId="3" borderId="1" xfId="0" quotePrefix="1" applyNumberFormat="1" applyFont="1" applyFill="1" applyBorder="1" applyAlignment="1" applyProtection="1">
      <alignment horizontal="center"/>
      <protection locked="0"/>
    </xf>
    <xf numFmtId="49" fontId="7" fillId="2" borderId="0" xfId="0" applyNumberFormat="1" applyFont="1" applyFill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wrapText="1"/>
    </xf>
    <xf numFmtId="0" fontId="3" fillId="0" borderId="0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 wrapText="1"/>
    </xf>
    <xf numFmtId="0" fontId="5" fillId="0" borderId="0" xfId="0" applyFont="1" applyAlignment="1" applyProtection="1">
      <alignment horizontal="lef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FINANCIAL%20SERVICES/Overage%20Worksheets/2019-2020%20-%20General%20Ed/Excess%20Class%20Size%20Claim%20Sheet%20April%202019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es TK-3"/>
      <sheetName val="Grades 4-6"/>
      <sheetName val="Grades TK-6 Combo"/>
      <sheetName val="Grades 6-8 NMS 1 FTE"/>
      <sheetName val="Grades 6-8 NMS Not 1 FTE"/>
      <sheetName val="Grades 6-8 NMS PE 1 FTE"/>
      <sheetName val="Grades 6-8 NMS PE Not 1FTE"/>
      <sheetName val="Grades 7-8 Heron All FTE's"/>
      <sheetName val="Grades 7-8 Heron PE All FTE's"/>
      <sheetName val="Grades 9-12 1 FTE"/>
      <sheetName val="Grades 9-12 Not 1 FTE"/>
      <sheetName val="Grades 9-12 Music and PE 1 FTE"/>
      <sheetName val="Grades 9-12 Music PE Not 1 FTE"/>
      <sheetName val="Grades 9-12 DHS"/>
    </sheetNames>
    <sheetDataSet>
      <sheetData sheetId="0">
        <row r="2">
          <cell r="A2" t="str">
            <v>March 30th - April 24th</v>
          </cell>
        </row>
        <row r="10">
          <cell r="A10">
            <v>43920</v>
          </cell>
        </row>
        <row r="11">
          <cell r="A11">
            <v>43921</v>
          </cell>
        </row>
        <row r="12">
          <cell r="A12">
            <v>43922</v>
          </cell>
        </row>
        <row r="13">
          <cell r="A13">
            <v>43923</v>
          </cell>
        </row>
        <row r="14">
          <cell r="A14">
            <v>43924</v>
          </cell>
        </row>
        <row r="15">
          <cell r="A15">
            <v>43927</v>
          </cell>
        </row>
        <row r="16">
          <cell r="A16">
            <v>43928</v>
          </cell>
        </row>
        <row r="17">
          <cell r="A17">
            <v>43929</v>
          </cell>
        </row>
        <row r="18">
          <cell r="A18">
            <v>43930</v>
          </cell>
        </row>
        <row r="19">
          <cell r="A19">
            <v>43931</v>
          </cell>
        </row>
        <row r="20">
          <cell r="A20">
            <v>43941</v>
          </cell>
        </row>
        <row r="21">
          <cell r="A21">
            <v>43942</v>
          </cell>
        </row>
        <row r="22">
          <cell r="A22">
            <v>43943</v>
          </cell>
        </row>
        <row r="23">
          <cell r="A23">
            <v>43944</v>
          </cell>
        </row>
        <row r="24">
          <cell r="A24">
            <v>43945</v>
          </cell>
        </row>
        <row r="26">
          <cell r="A26" t="str">
            <v>Subtotal - March</v>
          </cell>
        </row>
        <row r="27">
          <cell r="A27" t="str">
            <v xml:space="preserve">Subtotal - April </v>
          </cell>
        </row>
      </sheetData>
      <sheetData sheetId="1"/>
      <sheetData sheetId="2"/>
      <sheetData sheetId="3"/>
      <sheetData sheetId="4"/>
      <sheetData sheetId="5"/>
      <sheetData sheetId="6">
        <row r="116">
          <cell r="A116" t="str">
            <v xml:space="preserve">Subtotal - April </v>
          </cell>
        </row>
      </sheetData>
      <sheetData sheetId="7">
        <row r="101">
          <cell r="A101" t="str">
            <v xml:space="preserve">Subtotal - April 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H147"/>
  <sheetViews>
    <sheetView tabSelected="1" view="pageBreakPreview" zoomScaleNormal="100" zoomScaleSheetLayoutView="100" workbookViewId="0">
      <pane ySplit="8" topLeftCell="A9" activePane="bottomLeft" state="frozen"/>
      <selection activeCell="J117" sqref="J117"/>
      <selection pane="bottomLeft" activeCell="D9" sqref="D9"/>
    </sheetView>
  </sheetViews>
  <sheetFormatPr defaultColWidth="9.140625" defaultRowHeight="15" x14ac:dyDescent="0.25"/>
  <cols>
    <col min="1" max="1" width="11.7109375" style="29" customWidth="1"/>
    <col min="2" max="2" width="7.5703125" style="30" customWidth="1"/>
    <col min="3" max="3" width="9.7109375" style="28" customWidth="1"/>
    <col min="4" max="4" width="9.7109375" style="31" customWidth="1"/>
    <col min="5" max="8" width="12.7109375" style="28" customWidth="1"/>
    <col min="9" max="16384" width="9.140625" style="28"/>
  </cols>
  <sheetData>
    <row r="1" spans="1:8" s="27" customFormat="1" ht="15.75" x14ac:dyDescent="0.25">
      <c r="A1" s="65" t="s">
        <v>25</v>
      </c>
      <c r="B1" s="65"/>
      <c r="C1" s="65"/>
      <c r="D1" s="65"/>
      <c r="E1" s="65"/>
      <c r="F1" s="65"/>
      <c r="G1" s="65"/>
      <c r="H1" s="65"/>
    </row>
    <row r="2" spans="1:8" ht="16.5" thickBot="1" x14ac:dyDescent="0.3">
      <c r="A2" s="66" t="str">
        <f>+'[1]Grades TK-3'!A2:F2</f>
        <v>March 30th - April 24th</v>
      </c>
      <c r="B2" s="66"/>
      <c r="C2" s="66"/>
      <c r="D2" s="66"/>
      <c r="E2" s="66"/>
      <c r="F2" s="66"/>
      <c r="G2" s="66"/>
      <c r="H2" s="66"/>
    </row>
    <row r="3" spans="1:8" x14ac:dyDescent="0.25">
      <c r="A3" s="14"/>
      <c r="B3" s="15"/>
      <c r="C3" s="1"/>
      <c r="D3" s="23"/>
      <c r="E3" s="1"/>
      <c r="F3" s="1"/>
      <c r="G3" s="1"/>
      <c r="H3" s="1"/>
    </row>
    <row r="4" spans="1:8" x14ac:dyDescent="0.25">
      <c r="A4" s="32" t="s">
        <v>2</v>
      </c>
      <c r="B4" s="24" t="s">
        <v>4</v>
      </c>
      <c r="C4" s="24"/>
      <c r="D4" s="33"/>
      <c r="E4" s="34"/>
      <c r="F4" s="34"/>
      <c r="G4" s="34"/>
      <c r="H4" s="25" t="s">
        <v>12</v>
      </c>
    </row>
    <row r="5" spans="1:8" s="36" customFormat="1" ht="30.75" customHeight="1" x14ac:dyDescent="0.25">
      <c r="A5" s="2"/>
      <c r="B5" s="3"/>
      <c r="C5" s="67" t="s">
        <v>9</v>
      </c>
      <c r="D5" s="67"/>
      <c r="E5" s="64" t="s">
        <v>10</v>
      </c>
      <c r="F5" s="67" t="s">
        <v>22</v>
      </c>
      <c r="G5" s="67"/>
      <c r="H5" s="67"/>
    </row>
    <row r="6" spans="1:8" s="35" customFormat="1" x14ac:dyDescent="0.25">
      <c r="A6" s="4" t="s">
        <v>5</v>
      </c>
      <c r="B6" s="5"/>
      <c r="C6" s="64">
        <v>41</v>
      </c>
      <c r="D6" s="6" t="s">
        <v>13</v>
      </c>
      <c r="E6" s="7">
        <v>3</v>
      </c>
      <c r="F6" s="64"/>
      <c r="G6" s="7">
        <v>3</v>
      </c>
      <c r="H6" s="2"/>
    </row>
    <row r="7" spans="1:8" ht="17.100000000000001" customHeight="1" x14ac:dyDescent="0.25">
      <c r="A7" s="37"/>
      <c r="B7" s="63"/>
      <c r="C7" s="38" t="s">
        <v>14</v>
      </c>
      <c r="D7" s="9"/>
      <c r="E7" s="10"/>
      <c r="F7" s="8"/>
      <c r="G7" s="8"/>
      <c r="H7" s="8"/>
    </row>
    <row r="8" spans="1:8" ht="17.100000000000001" customHeight="1" x14ac:dyDescent="0.25">
      <c r="A8" s="37" t="s">
        <v>0</v>
      </c>
      <c r="B8" s="63" t="s">
        <v>3</v>
      </c>
      <c r="C8" s="38" t="s">
        <v>15</v>
      </c>
      <c r="D8" s="9" t="s">
        <v>7</v>
      </c>
      <c r="E8" s="10"/>
      <c r="F8" s="8" t="s">
        <v>3</v>
      </c>
      <c r="G8" s="8" t="s">
        <v>6</v>
      </c>
      <c r="H8" s="8" t="s">
        <v>8</v>
      </c>
    </row>
    <row r="9" spans="1:8" x14ac:dyDescent="0.25">
      <c r="A9" s="22">
        <f>'[1]Grades TK-3'!A10</f>
        <v>43920</v>
      </c>
      <c r="B9" s="62" t="s">
        <v>23</v>
      </c>
      <c r="C9" s="26"/>
      <c r="D9" s="11"/>
      <c r="E9" s="12">
        <f>IF(C9&gt;$C$6,(C9-$C$6)*$E$6,0)</f>
        <v>0</v>
      </c>
      <c r="F9" s="13">
        <f>E9</f>
        <v>0</v>
      </c>
      <c r="G9" s="13"/>
      <c r="H9" s="13"/>
    </row>
    <row r="10" spans="1:8" x14ac:dyDescent="0.25">
      <c r="A10" s="22"/>
      <c r="B10" s="57">
        <v>1</v>
      </c>
      <c r="C10" s="26"/>
      <c r="D10" s="11"/>
      <c r="E10" s="12">
        <f t="shared" ref="E10:E48" si="0">IF(C10&gt;$C$6,(C10-$C$6)*$E$6,0)</f>
        <v>0</v>
      </c>
      <c r="F10" s="13">
        <f t="shared" ref="F10:F48" si="1">E10</f>
        <v>0</v>
      </c>
      <c r="G10" s="13"/>
      <c r="H10" s="13"/>
    </row>
    <row r="11" spans="1:8" x14ac:dyDescent="0.25">
      <c r="A11" s="22"/>
      <c r="B11" s="57">
        <v>2</v>
      </c>
      <c r="C11" s="26"/>
      <c r="D11" s="11"/>
      <c r="E11" s="12">
        <f t="shared" si="0"/>
        <v>0</v>
      </c>
      <c r="F11" s="13">
        <f t="shared" si="1"/>
        <v>0</v>
      </c>
      <c r="G11" s="13"/>
      <c r="H11" s="13"/>
    </row>
    <row r="12" spans="1:8" x14ac:dyDescent="0.25">
      <c r="A12" s="22"/>
      <c r="B12" s="57">
        <v>3</v>
      </c>
      <c r="C12" s="26"/>
      <c r="D12" s="11"/>
      <c r="E12" s="12">
        <f t="shared" si="0"/>
        <v>0</v>
      </c>
      <c r="F12" s="13">
        <f t="shared" si="1"/>
        <v>0</v>
      </c>
      <c r="G12" s="13"/>
      <c r="H12" s="13"/>
    </row>
    <row r="13" spans="1:8" x14ac:dyDescent="0.25">
      <c r="A13" s="22"/>
      <c r="B13" s="57">
        <v>4</v>
      </c>
      <c r="C13" s="26"/>
      <c r="D13" s="11"/>
      <c r="E13" s="12">
        <f t="shared" si="0"/>
        <v>0</v>
      </c>
      <c r="F13" s="13">
        <f t="shared" si="1"/>
        <v>0</v>
      </c>
      <c r="G13" s="13"/>
      <c r="H13" s="13"/>
    </row>
    <row r="14" spans="1:8" x14ac:dyDescent="0.25">
      <c r="A14" s="22"/>
      <c r="B14" s="57">
        <v>5</v>
      </c>
      <c r="C14" s="26"/>
      <c r="D14" s="11"/>
      <c r="E14" s="12">
        <f t="shared" si="0"/>
        <v>0</v>
      </c>
      <c r="F14" s="13">
        <f t="shared" si="1"/>
        <v>0</v>
      </c>
      <c r="G14" s="13"/>
      <c r="H14" s="13"/>
    </row>
    <row r="15" spans="1:8" x14ac:dyDescent="0.25">
      <c r="A15" s="22"/>
      <c r="B15" s="57">
        <v>6</v>
      </c>
      <c r="C15" s="26"/>
      <c r="D15" s="11"/>
      <c r="E15" s="12">
        <f t="shared" si="0"/>
        <v>0</v>
      </c>
      <c r="F15" s="13">
        <f t="shared" si="1"/>
        <v>0</v>
      </c>
      <c r="G15" s="13"/>
      <c r="H15" s="13"/>
    </row>
    <row r="16" spans="1:8" x14ac:dyDescent="0.25">
      <c r="A16" s="22"/>
      <c r="B16" s="57">
        <v>7</v>
      </c>
      <c r="C16" s="26"/>
      <c r="D16" s="11">
        <f>SUM(C9:C16)</f>
        <v>0</v>
      </c>
      <c r="E16" s="12">
        <f t="shared" si="0"/>
        <v>0</v>
      </c>
      <c r="F16" s="13">
        <f t="shared" si="1"/>
        <v>0</v>
      </c>
      <c r="G16" s="13">
        <f>IF(D16&gt;(38*(8-(COUNTBLANK(C9:C16)))+0),((C9+C10+C11+C12+C13+C14+C15+C16)-(38*(8-(COUNTBLANK(C9:C16)))+0))*$G$6,0)</f>
        <v>0</v>
      </c>
      <c r="H16" s="13">
        <f>IF(SUM(F9:F16)&gt;G16,SUM(F9:F16),G16)</f>
        <v>0</v>
      </c>
    </row>
    <row r="17" spans="1:8" x14ac:dyDescent="0.25">
      <c r="A17" s="22">
        <f>'[1]Grades TK-3'!A11</f>
        <v>43921</v>
      </c>
      <c r="B17" s="59" t="str">
        <f t="shared" ref="B17:B121" si="2">IF($B$9&gt;0,$B$9,0)</f>
        <v>0</v>
      </c>
      <c r="C17" s="26"/>
      <c r="D17" s="11"/>
      <c r="E17" s="12">
        <f t="shared" si="0"/>
        <v>0</v>
      </c>
      <c r="F17" s="13">
        <f t="shared" si="1"/>
        <v>0</v>
      </c>
      <c r="G17" s="13"/>
      <c r="H17" s="13"/>
    </row>
    <row r="18" spans="1:8" x14ac:dyDescent="0.25">
      <c r="A18" s="22"/>
      <c r="B18" s="60">
        <f t="shared" ref="B18:B122" si="3">IF($B$10&gt;0,$B$10,0)</f>
        <v>1</v>
      </c>
      <c r="C18" s="26"/>
      <c r="D18" s="11"/>
      <c r="E18" s="12">
        <f t="shared" si="0"/>
        <v>0</v>
      </c>
      <c r="F18" s="13">
        <f t="shared" si="1"/>
        <v>0</v>
      </c>
      <c r="G18" s="13"/>
      <c r="H18" s="13"/>
    </row>
    <row r="19" spans="1:8" x14ac:dyDescent="0.25">
      <c r="A19" s="22"/>
      <c r="B19" s="60">
        <f t="shared" ref="B19" si="4">IF($B$11&gt;0,$B$11,0)</f>
        <v>2</v>
      </c>
      <c r="C19" s="26"/>
      <c r="D19" s="11"/>
      <c r="E19" s="12">
        <f t="shared" si="0"/>
        <v>0</v>
      </c>
      <c r="F19" s="13">
        <f t="shared" si="1"/>
        <v>0</v>
      </c>
      <c r="G19" s="13"/>
      <c r="H19" s="13"/>
    </row>
    <row r="20" spans="1:8" x14ac:dyDescent="0.25">
      <c r="A20" s="22"/>
      <c r="B20" s="60">
        <f>IF($B$12&gt;0,$B$12,0)</f>
        <v>3</v>
      </c>
      <c r="C20" s="26"/>
      <c r="D20" s="11"/>
      <c r="E20" s="12">
        <f t="shared" si="0"/>
        <v>0</v>
      </c>
      <c r="F20" s="13">
        <f t="shared" si="1"/>
        <v>0</v>
      </c>
      <c r="G20" s="13"/>
      <c r="H20" s="13"/>
    </row>
    <row r="21" spans="1:8" x14ac:dyDescent="0.25">
      <c r="A21" s="22"/>
      <c r="B21" s="60">
        <f>IF($B$13&gt;0,$B$13,0)</f>
        <v>4</v>
      </c>
      <c r="C21" s="26"/>
      <c r="D21" s="11"/>
      <c r="E21" s="12">
        <f t="shared" si="0"/>
        <v>0</v>
      </c>
      <c r="F21" s="13">
        <f t="shared" si="1"/>
        <v>0</v>
      </c>
      <c r="G21" s="13"/>
      <c r="H21" s="13"/>
    </row>
    <row r="22" spans="1:8" x14ac:dyDescent="0.25">
      <c r="A22" s="22"/>
      <c r="B22" s="60">
        <f t="shared" ref="B22" si="5">IF($B$14&gt;0,$B$14,0)</f>
        <v>5</v>
      </c>
      <c r="C22" s="26"/>
      <c r="D22" s="11"/>
      <c r="E22" s="12">
        <f t="shared" si="0"/>
        <v>0</v>
      </c>
      <c r="F22" s="13">
        <f t="shared" si="1"/>
        <v>0</v>
      </c>
      <c r="G22" s="13"/>
      <c r="H22" s="13"/>
    </row>
    <row r="23" spans="1:8" x14ac:dyDescent="0.25">
      <c r="A23" s="22"/>
      <c r="B23" s="60">
        <f>IF($B$15&gt;0,$B$15,0)</f>
        <v>6</v>
      </c>
      <c r="C23" s="26"/>
      <c r="D23" s="11"/>
      <c r="E23" s="12">
        <f t="shared" si="0"/>
        <v>0</v>
      </c>
      <c r="F23" s="13">
        <f t="shared" si="1"/>
        <v>0</v>
      </c>
      <c r="G23" s="13"/>
      <c r="H23" s="13"/>
    </row>
    <row r="24" spans="1:8" x14ac:dyDescent="0.25">
      <c r="A24" s="22"/>
      <c r="B24" s="61">
        <f t="shared" ref="B24" si="6">IF($B$16&gt;0,$B$16,0)</f>
        <v>7</v>
      </c>
      <c r="C24" s="26"/>
      <c r="D24" s="11">
        <f t="shared" ref="D24" si="7">SUM(C17:C24)</f>
        <v>0</v>
      </c>
      <c r="E24" s="12">
        <f t="shared" si="0"/>
        <v>0</v>
      </c>
      <c r="F24" s="13">
        <f t="shared" si="1"/>
        <v>0</v>
      </c>
      <c r="G24" s="13">
        <f>IF(D24&gt;(38*(8-(COUNTBLANK(C17:C24)))+0),((C17+C18+C19+C20+C21+C22+C23+C24)-(38*(8-(COUNTBLANK(C17:C24)))+0))*$G$6,0)</f>
        <v>0</v>
      </c>
      <c r="H24" s="13">
        <f t="shared" ref="H24" si="8">IF(SUM(F17:F24)&gt;G24,SUM(F17:F24),G24)</f>
        <v>0</v>
      </c>
    </row>
    <row r="25" spans="1:8" x14ac:dyDescent="0.25">
      <c r="A25" s="22">
        <f>'[1]Grades TK-3'!A12</f>
        <v>43922</v>
      </c>
      <c r="B25" s="59" t="str">
        <f t="shared" si="2"/>
        <v>0</v>
      </c>
      <c r="C25" s="26"/>
      <c r="D25" s="11"/>
      <c r="E25" s="12">
        <f t="shared" si="0"/>
        <v>0</v>
      </c>
      <c r="F25" s="13">
        <f t="shared" si="1"/>
        <v>0</v>
      </c>
      <c r="G25" s="13"/>
      <c r="H25" s="13"/>
    </row>
    <row r="26" spans="1:8" x14ac:dyDescent="0.25">
      <c r="A26" s="22"/>
      <c r="B26" s="60">
        <f t="shared" si="3"/>
        <v>1</v>
      </c>
      <c r="C26" s="26"/>
      <c r="D26" s="11"/>
      <c r="E26" s="12">
        <f t="shared" si="0"/>
        <v>0</v>
      </c>
      <c r="F26" s="13">
        <f t="shared" si="1"/>
        <v>0</v>
      </c>
      <c r="G26" s="13"/>
      <c r="H26" s="13"/>
    </row>
    <row r="27" spans="1:8" x14ac:dyDescent="0.25">
      <c r="A27" s="22"/>
      <c r="B27" s="60">
        <f t="shared" ref="B27:B123" si="9">IF($B$11&gt;0,$B$11,0)</f>
        <v>2</v>
      </c>
      <c r="C27" s="26"/>
      <c r="D27" s="11"/>
      <c r="E27" s="12">
        <f t="shared" si="0"/>
        <v>0</v>
      </c>
      <c r="F27" s="13">
        <f t="shared" si="1"/>
        <v>0</v>
      </c>
      <c r="G27" s="13"/>
      <c r="H27" s="13"/>
    </row>
    <row r="28" spans="1:8" x14ac:dyDescent="0.25">
      <c r="A28" s="22"/>
      <c r="B28" s="60">
        <f>IF($B$12&gt;0,$B$12,0)</f>
        <v>3</v>
      </c>
      <c r="C28" s="26"/>
      <c r="D28" s="11"/>
      <c r="E28" s="12">
        <f t="shared" si="0"/>
        <v>0</v>
      </c>
      <c r="F28" s="13">
        <f t="shared" si="1"/>
        <v>0</v>
      </c>
      <c r="G28" s="13"/>
      <c r="H28" s="13"/>
    </row>
    <row r="29" spans="1:8" x14ac:dyDescent="0.25">
      <c r="A29" s="22"/>
      <c r="B29" s="60">
        <f>IF($B$13&gt;0,$B$13,0)</f>
        <v>4</v>
      </c>
      <c r="C29" s="26"/>
      <c r="D29" s="11"/>
      <c r="E29" s="12">
        <f t="shared" si="0"/>
        <v>0</v>
      </c>
      <c r="F29" s="13">
        <f t="shared" si="1"/>
        <v>0</v>
      </c>
      <c r="G29" s="13"/>
      <c r="H29" s="13"/>
    </row>
    <row r="30" spans="1:8" x14ac:dyDescent="0.25">
      <c r="A30" s="22"/>
      <c r="B30" s="60">
        <f t="shared" ref="B30:B126" si="10">IF($B$14&gt;0,$B$14,0)</f>
        <v>5</v>
      </c>
      <c r="C30" s="26"/>
      <c r="D30" s="11"/>
      <c r="E30" s="12">
        <f t="shared" si="0"/>
        <v>0</v>
      </c>
      <c r="F30" s="13">
        <f t="shared" si="1"/>
        <v>0</v>
      </c>
      <c r="G30" s="13"/>
      <c r="H30" s="13"/>
    </row>
    <row r="31" spans="1:8" x14ac:dyDescent="0.25">
      <c r="A31" s="22"/>
      <c r="B31" s="60">
        <f>IF($B$15&gt;0,$B$15,0)</f>
        <v>6</v>
      </c>
      <c r="C31" s="26"/>
      <c r="D31" s="11"/>
      <c r="E31" s="12">
        <f t="shared" si="0"/>
        <v>0</v>
      </c>
      <c r="F31" s="13">
        <f t="shared" si="1"/>
        <v>0</v>
      </c>
      <c r="G31" s="13"/>
      <c r="H31" s="13"/>
    </row>
    <row r="32" spans="1:8" x14ac:dyDescent="0.25">
      <c r="A32" s="22"/>
      <c r="B32" s="61">
        <f t="shared" ref="B32:B128" si="11">IF($B$16&gt;0,$B$16,0)</f>
        <v>7</v>
      </c>
      <c r="C32" s="26"/>
      <c r="D32" s="11">
        <f t="shared" ref="D32" si="12">SUM(C25:C32)</f>
        <v>0</v>
      </c>
      <c r="E32" s="12">
        <f t="shared" si="0"/>
        <v>0</v>
      </c>
      <c r="F32" s="13">
        <f t="shared" si="1"/>
        <v>0</v>
      </c>
      <c r="G32" s="13">
        <f>IF(D32&gt;(38*(8-(COUNTBLANK(C25:C32)))+0),((C25+C26+C27+C28+C29+C30+C31+C32)-(38*(8-(COUNTBLANK(C25:C32)))+0))*$G$6,0)</f>
        <v>0</v>
      </c>
      <c r="H32" s="13">
        <f t="shared" ref="H32" si="13">IF(SUM(F25:F32)&gt;G32,SUM(F25:F32),G32)</f>
        <v>0</v>
      </c>
    </row>
    <row r="33" spans="1:8" x14ac:dyDescent="0.25">
      <c r="A33" s="22">
        <f>'[1]Grades TK-3'!A13</f>
        <v>43923</v>
      </c>
      <c r="B33" s="59" t="str">
        <f t="shared" si="2"/>
        <v>0</v>
      </c>
      <c r="C33" s="26"/>
      <c r="D33" s="11"/>
      <c r="E33" s="12">
        <f t="shared" si="0"/>
        <v>0</v>
      </c>
      <c r="F33" s="13">
        <f t="shared" si="1"/>
        <v>0</v>
      </c>
      <c r="G33" s="13"/>
      <c r="H33" s="13"/>
    </row>
    <row r="34" spans="1:8" x14ac:dyDescent="0.25">
      <c r="A34" s="22"/>
      <c r="B34" s="60">
        <f t="shared" si="3"/>
        <v>1</v>
      </c>
      <c r="C34" s="26"/>
      <c r="D34" s="11"/>
      <c r="E34" s="12">
        <f t="shared" si="0"/>
        <v>0</v>
      </c>
      <c r="F34" s="13">
        <f t="shared" si="1"/>
        <v>0</v>
      </c>
      <c r="G34" s="13"/>
      <c r="H34" s="13"/>
    </row>
    <row r="35" spans="1:8" x14ac:dyDescent="0.25">
      <c r="A35" s="22"/>
      <c r="B35" s="60">
        <f t="shared" si="9"/>
        <v>2</v>
      </c>
      <c r="C35" s="26"/>
      <c r="D35" s="11"/>
      <c r="E35" s="12">
        <f t="shared" si="0"/>
        <v>0</v>
      </c>
      <c r="F35" s="13">
        <f t="shared" si="1"/>
        <v>0</v>
      </c>
      <c r="G35" s="13"/>
      <c r="H35" s="13"/>
    </row>
    <row r="36" spans="1:8" x14ac:dyDescent="0.25">
      <c r="A36" s="22"/>
      <c r="B36" s="60">
        <f>IF($B$12&gt;0,$B$12,0)</f>
        <v>3</v>
      </c>
      <c r="C36" s="26"/>
      <c r="D36" s="11"/>
      <c r="E36" s="12">
        <f t="shared" si="0"/>
        <v>0</v>
      </c>
      <c r="F36" s="13">
        <f t="shared" si="1"/>
        <v>0</v>
      </c>
      <c r="G36" s="13"/>
      <c r="H36" s="13"/>
    </row>
    <row r="37" spans="1:8" x14ac:dyDescent="0.25">
      <c r="A37" s="22"/>
      <c r="B37" s="60">
        <f>IF($B$13&gt;0,$B$13,0)</f>
        <v>4</v>
      </c>
      <c r="C37" s="26"/>
      <c r="D37" s="11"/>
      <c r="E37" s="12">
        <f t="shared" si="0"/>
        <v>0</v>
      </c>
      <c r="F37" s="13">
        <f t="shared" si="1"/>
        <v>0</v>
      </c>
      <c r="G37" s="13"/>
      <c r="H37" s="13"/>
    </row>
    <row r="38" spans="1:8" x14ac:dyDescent="0.25">
      <c r="A38" s="22"/>
      <c r="B38" s="60">
        <f t="shared" si="10"/>
        <v>5</v>
      </c>
      <c r="C38" s="26"/>
      <c r="D38" s="11"/>
      <c r="E38" s="12">
        <f t="shared" si="0"/>
        <v>0</v>
      </c>
      <c r="F38" s="13">
        <f t="shared" si="1"/>
        <v>0</v>
      </c>
      <c r="G38" s="13"/>
      <c r="H38" s="13"/>
    </row>
    <row r="39" spans="1:8" x14ac:dyDescent="0.25">
      <c r="A39" s="22"/>
      <c r="B39" s="60">
        <f>IF($B$15&gt;0,$B$15,0)</f>
        <v>6</v>
      </c>
      <c r="C39" s="26"/>
      <c r="D39" s="11"/>
      <c r="E39" s="12">
        <f t="shared" si="0"/>
        <v>0</v>
      </c>
      <c r="F39" s="13">
        <f t="shared" si="1"/>
        <v>0</v>
      </c>
      <c r="G39" s="13"/>
      <c r="H39" s="13"/>
    </row>
    <row r="40" spans="1:8" x14ac:dyDescent="0.25">
      <c r="A40" s="22"/>
      <c r="B40" s="61">
        <f t="shared" si="11"/>
        <v>7</v>
      </c>
      <c r="C40" s="26"/>
      <c r="D40" s="11">
        <f t="shared" ref="D40" si="14">SUM(C33:C40)</f>
        <v>0</v>
      </c>
      <c r="E40" s="12">
        <f t="shared" si="0"/>
        <v>0</v>
      </c>
      <c r="F40" s="13">
        <f t="shared" si="1"/>
        <v>0</v>
      </c>
      <c r="G40" s="13">
        <f>IF(D40&gt;(38*(8-(COUNTBLANK(C33:C40)))+0),((C33+C34+C35+C36+C37+C38+C39+C40)-(38*(8-(COUNTBLANK(C33:C40)))+0))*$G$6,0)</f>
        <v>0</v>
      </c>
      <c r="H40" s="13">
        <f t="shared" ref="H40" si="15">IF(SUM(F33:F40)&gt;G40,SUM(F33:F40),G40)</f>
        <v>0</v>
      </c>
    </row>
    <row r="41" spans="1:8" x14ac:dyDescent="0.25">
      <c r="A41" s="22">
        <f>'[1]Grades TK-3'!A14</f>
        <v>43924</v>
      </c>
      <c r="B41" s="59" t="str">
        <f t="shared" si="2"/>
        <v>0</v>
      </c>
      <c r="C41" s="26"/>
      <c r="D41" s="11"/>
      <c r="E41" s="12">
        <f t="shared" si="0"/>
        <v>0</v>
      </c>
      <c r="F41" s="13">
        <f t="shared" si="1"/>
        <v>0</v>
      </c>
      <c r="G41" s="13"/>
      <c r="H41" s="13"/>
    </row>
    <row r="42" spans="1:8" x14ac:dyDescent="0.25">
      <c r="A42" s="22"/>
      <c r="B42" s="60">
        <f t="shared" si="3"/>
        <v>1</v>
      </c>
      <c r="C42" s="26"/>
      <c r="D42" s="11"/>
      <c r="E42" s="12">
        <f t="shared" si="0"/>
        <v>0</v>
      </c>
      <c r="F42" s="13">
        <f t="shared" si="1"/>
        <v>0</v>
      </c>
      <c r="G42" s="13"/>
      <c r="H42" s="13"/>
    </row>
    <row r="43" spans="1:8" x14ac:dyDescent="0.25">
      <c r="A43" s="22"/>
      <c r="B43" s="60">
        <f t="shared" si="9"/>
        <v>2</v>
      </c>
      <c r="C43" s="26"/>
      <c r="D43" s="11"/>
      <c r="E43" s="12">
        <f t="shared" si="0"/>
        <v>0</v>
      </c>
      <c r="F43" s="13">
        <f t="shared" si="1"/>
        <v>0</v>
      </c>
      <c r="G43" s="13"/>
      <c r="H43" s="13"/>
    </row>
    <row r="44" spans="1:8" x14ac:dyDescent="0.25">
      <c r="A44" s="22"/>
      <c r="B44" s="60">
        <f>IF($B$12&gt;0,$B$12,0)</f>
        <v>3</v>
      </c>
      <c r="C44" s="26"/>
      <c r="D44" s="11"/>
      <c r="E44" s="12">
        <f t="shared" si="0"/>
        <v>0</v>
      </c>
      <c r="F44" s="13">
        <f t="shared" si="1"/>
        <v>0</v>
      </c>
      <c r="G44" s="13"/>
      <c r="H44" s="13"/>
    </row>
    <row r="45" spans="1:8" x14ac:dyDescent="0.25">
      <c r="A45" s="22"/>
      <c r="B45" s="60">
        <f>IF($B$13&gt;0,$B$13,0)</f>
        <v>4</v>
      </c>
      <c r="C45" s="26"/>
      <c r="D45" s="11"/>
      <c r="E45" s="12">
        <f t="shared" si="0"/>
        <v>0</v>
      </c>
      <c r="F45" s="13">
        <f t="shared" si="1"/>
        <v>0</v>
      </c>
      <c r="G45" s="13"/>
      <c r="H45" s="13"/>
    </row>
    <row r="46" spans="1:8" x14ac:dyDescent="0.25">
      <c r="A46" s="22"/>
      <c r="B46" s="60">
        <f t="shared" si="10"/>
        <v>5</v>
      </c>
      <c r="C46" s="26"/>
      <c r="D46" s="11"/>
      <c r="E46" s="12">
        <f t="shared" si="0"/>
        <v>0</v>
      </c>
      <c r="F46" s="13">
        <f t="shared" si="1"/>
        <v>0</v>
      </c>
      <c r="G46" s="13"/>
      <c r="H46" s="13"/>
    </row>
    <row r="47" spans="1:8" x14ac:dyDescent="0.25">
      <c r="A47" s="22"/>
      <c r="B47" s="60">
        <f>IF($B$15&gt;0,$B$15,0)</f>
        <v>6</v>
      </c>
      <c r="C47" s="26"/>
      <c r="D47" s="11"/>
      <c r="E47" s="12">
        <f t="shared" si="0"/>
        <v>0</v>
      </c>
      <c r="F47" s="13">
        <f t="shared" si="1"/>
        <v>0</v>
      </c>
      <c r="G47" s="13"/>
      <c r="H47" s="13"/>
    </row>
    <row r="48" spans="1:8" x14ac:dyDescent="0.25">
      <c r="A48" s="22"/>
      <c r="B48" s="61">
        <f t="shared" si="11"/>
        <v>7</v>
      </c>
      <c r="C48" s="26"/>
      <c r="D48" s="11">
        <f t="shared" ref="D48" si="16">SUM(C41:C48)</f>
        <v>0</v>
      </c>
      <c r="E48" s="12">
        <f t="shared" si="0"/>
        <v>0</v>
      </c>
      <c r="F48" s="13">
        <f t="shared" si="1"/>
        <v>0</v>
      </c>
      <c r="G48" s="13">
        <f>IF(D48&gt;(38*(8-(COUNTBLANK(C41:C48)))+0),((C41+C42+C43+C44+C45+C46+C47+C48)-(38*(8-(COUNTBLANK(C41:C48)))+0))*$G$6,0)</f>
        <v>0</v>
      </c>
      <c r="H48" s="13">
        <f t="shared" ref="H48" si="17">IF(SUM(F41:F48)&gt;G48,SUM(F41:F48),G48)</f>
        <v>0</v>
      </c>
    </row>
    <row r="49" spans="1:8" x14ac:dyDescent="0.25">
      <c r="A49" s="22">
        <f>'[1]Grades TK-3'!A15</f>
        <v>43927</v>
      </c>
      <c r="B49" s="59" t="str">
        <f t="shared" si="2"/>
        <v>0</v>
      </c>
      <c r="C49" s="26"/>
      <c r="D49" s="11"/>
      <c r="E49" s="12">
        <f t="shared" ref="E49:E112" si="18">IF(C49&gt;$C$6,(C49-$C$6)*$E$6,0)</f>
        <v>0</v>
      </c>
      <c r="F49" s="13">
        <f t="shared" ref="F49:F112" si="19">E49</f>
        <v>0</v>
      </c>
      <c r="G49" s="13"/>
      <c r="H49" s="13"/>
    </row>
    <row r="50" spans="1:8" x14ac:dyDescent="0.25">
      <c r="A50" s="22"/>
      <c r="B50" s="60">
        <f t="shared" si="3"/>
        <v>1</v>
      </c>
      <c r="C50" s="26"/>
      <c r="D50" s="11"/>
      <c r="E50" s="12">
        <f t="shared" si="18"/>
        <v>0</v>
      </c>
      <c r="F50" s="13">
        <f t="shared" si="19"/>
        <v>0</v>
      </c>
      <c r="G50" s="13"/>
      <c r="H50" s="13"/>
    </row>
    <row r="51" spans="1:8" x14ac:dyDescent="0.25">
      <c r="A51" s="22"/>
      <c r="B51" s="60">
        <f t="shared" si="9"/>
        <v>2</v>
      </c>
      <c r="C51" s="26"/>
      <c r="D51" s="11"/>
      <c r="E51" s="12">
        <f t="shared" si="18"/>
        <v>0</v>
      </c>
      <c r="F51" s="13">
        <f t="shared" si="19"/>
        <v>0</v>
      </c>
      <c r="G51" s="13"/>
      <c r="H51" s="13"/>
    </row>
    <row r="52" spans="1:8" x14ac:dyDescent="0.25">
      <c r="A52" s="22"/>
      <c r="B52" s="60">
        <f t="shared" ref="B52" si="20">IF($B$12&gt;0,$B$12,0)</f>
        <v>3</v>
      </c>
      <c r="C52" s="26"/>
      <c r="D52" s="11"/>
      <c r="E52" s="12">
        <f t="shared" si="18"/>
        <v>0</v>
      </c>
      <c r="F52" s="13">
        <f t="shared" si="19"/>
        <v>0</v>
      </c>
      <c r="G52" s="13"/>
      <c r="H52" s="13"/>
    </row>
    <row r="53" spans="1:8" x14ac:dyDescent="0.25">
      <c r="A53" s="22"/>
      <c r="B53" s="60">
        <f t="shared" ref="B53" si="21">IF($B$13&gt;0,$B$13,0)</f>
        <v>4</v>
      </c>
      <c r="C53" s="26"/>
      <c r="D53" s="11"/>
      <c r="E53" s="12">
        <f t="shared" si="18"/>
        <v>0</v>
      </c>
      <c r="F53" s="13">
        <f t="shared" si="19"/>
        <v>0</v>
      </c>
      <c r="G53" s="13"/>
      <c r="H53" s="13"/>
    </row>
    <row r="54" spans="1:8" x14ac:dyDescent="0.25">
      <c r="A54" s="22"/>
      <c r="B54" s="60">
        <f t="shared" si="10"/>
        <v>5</v>
      </c>
      <c r="C54" s="26"/>
      <c r="D54" s="11"/>
      <c r="E54" s="12">
        <f t="shared" si="18"/>
        <v>0</v>
      </c>
      <c r="F54" s="13">
        <f t="shared" si="19"/>
        <v>0</v>
      </c>
      <c r="G54" s="13"/>
      <c r="H54" s="13"/>
    </row>
    <row r="55" spans="1:8" x14ac:dyDescent="0.25">
      <c r="A55" s="22"/>
      <c r="B55" s="60">
        <f t="shared" ref="B55" si="22">IF($B$15&gt;0,$B$15,0)</f>
        <v>6</v>
      </c>
      <c r="C55" s="26"/>
      <c r="D55" s="11"/>
      <c r="E55" s="12">
        <f t="shared" si="18"/>
        <v>0</v>
      </c>
      <c r="F55" s="13">
        <f t="shared" si="19"/>
        <v>0</v>
      </c>
      <c r="G55" s="13"/>
      <c r="H55" s="13"/>
    </row>
    <row r="56" spans="1:8" x14ac:dyDescent="0.25">
      <c r="A56" s="22"/>
      <c r="B56" s="61">
        <f t="shared" si="11"/>
        <v>7</v>
      </c>
      <c r="C56" s="26"/>
      <c r="D56" s="11">
        <f t="shared" ref="D56" si="23">SUM(C49:C56)</f>
        <v>0</v>
      </c>
      <c r="E56" s="12">
        <f t="shared" si="18"/>
        <v>0</v>
      </c>
      <c r="F56" s="13">
        <f t="shared" si="19"/>
        <v>0</v>
      </c>
      <c r="G56" s="13">
        <f t="shared" ref="G56" si="24">IF(D56&gt;(38*(8-(COUNTBLANK(C49:C56)))+0),((C49+C50+C51+C52+C53+C54+C55+C56)-(38*(8-(COUNTBLANK(C49:C56)))+0))*$G$6,0)</f>
        <v>0</v>
      </c>
      <c r="H56" s="13">
        <f t="shared" ref="H56" si="25">IF(SUM(F49:F56)&gt;G56,SUM(F49:F56),G56)</f>
        <v>0</v>
      </c>
    </row>
    <row r="57" spans="1:8" x14ac:dyDescent="0.25">
      <c r="A57" s="22">
        <f>'[1]Grades TK-3'!A16</f>
        <v>43928</v>
      </c>
      <c r="B57" s="59" t="str">
        <f t="shared" si="2"/>
        <v>0</v>
      </c>
      <c r="C57" s="26"/>
      <c r="D57" s="11"/>
      <c r="E57" s="12">
        <f t="shared" si="18"/>
        <v>0</v>
      </c>
      <c r="F57" s="13">
        <f t="shared" si="19"/>
        <v>0</v>
      </c>
      <c r="G57" s="13"/>
      <c r="H57" s="13"/>
    </row>
    <row r="58" spans="1:8" x14ac:dyDescent="0.25">
      <c r="A58" s="22"/>
      <c r="B58" s="60">
        <f t="shared" si="3"/>
        <v>1</v>
      </c>
      <c r="C58" s="26"/>
      <c r="D58" s="11"/>
      <c r="E58" s="12">
        <f t="shared" si="18"/>
        <v>0</v>
      </c>
      <c r="F58" s="13">
        <f t="shared" si="19"/>
        <v>0</v>
      </c>
      <c r="G58" s="13"/>
      <c r="H58" s="13"/>
    </row>
    <row r="59" spans="1:8" x14ac:dyDescent="0.25">
      <c r="A59" s="22"/>
      <c r="B59" s="60">
        <f t="shared" si="9"/>
        <v>2</v>
      </c>
      <c r="C59" s="26"/>
      <c r="D59" s="11"/>
      <c r="E59" s="12">
        <f t="shared" si="18"/>
        <v>0</v>
      </c>
      <c r="F59" s="13">
        <f t="shared" si="19"/>
        <v>0</v>
      </c>
      <c r="G59" s="13"/>
      <c r="H59" s="13"/>
    </row>
    <row r="60" spans="1:8" x14ac:dyDescent="0.25">
      <c r="A60" s="22"/>
      <c r="B60" s="60">
        <f t="shared" ref="B60" si="26">IF($B$12&gt;0,$B$12,0)</f>
        <v>3</v>
      </c>
      <c r="C60" s="26"/>
      <c r="D60" s="11"/>
      <c r="E60" s="12">
        <f t="shared" si="18"/>
        <v>0</v>
      </c>
      <c r="F60" s="13">
        <f t="shared" si="19"/>
        <v>0</v>
      </c>
      <c r="G60" s="13"/>
      <c r="H60" s="13"/>
    </row>
    <row r="61" spans="1:8" x14ac:dyDescent="0.25">
      <c r="A61" s="22"/>
      <c r="B61" s="60">
        <f t="shared" ref="B61" si="27">IF($B$13&gt;0,$B$13,0)</f>
        <v>4</v>
      </c>
      <c r="C61" s="26"/>
      <c r="D61" s="11"/>
      <c r="E61" s="12">
        <f t="shared" si="18"/>
        <v>0</v>
      </c>
      <c r="F61" s="13">
        <f t="shared" si="19"/>
        <v>0</v>
      </c>
      <c r="G61" s="13"/>
      <c r="H61" s="13"/>
    </row>
    <row r="62" spans="1:8" x14ac:dyDescent="0.25">
      <c r="A62" s="22"/>
      <c r="B62" s="60">
        <f t="shared" si="10"/>
        <v>5</v>
      </c>
      <c r="C62" s="26"/>
      <c r="D62" s="11"/>
      <c r="E62" s="12">
        <f t="shared" si="18"/>
        <v>0</v>
      </c>
      <c r="F62" s="13">
        <f t="shared" si="19"/>
        <v>0</v>
      </c>
      <c r="G62" s="13"/>
      <c r="H62" s="13"/>
    </row>
    <row r="63" spans="1:8" x14ac:dyDescent="0.25">
      <c r="A63" s="22"/>
      <c r="B63" s="60">
        <f t="shared" ref="B63" si="28">IF($B$15&gt;0,$B$15,0)</f>
        <v>6</v>
      </c>
      <c r="C63" s="26"/>
      <c r="D63" s="11"/>
      <c r="E63" s="12">
        <f t="shared" si="18"/>
        <v>0</v>
      </c>
      <c r="F63" s="13">
        <f t="shared" si="19"/>
        <v>0</v>
      </c>
      <c r="G63" s="13"/>
      <c r="H63" s="13"/>
    </row>
    <row r="64" spans="1:8" x14ac:dyDescent="0.25">
      <c r="A64" s="22"/>
      <c r="B64" s="61">
        <f t="shared" si="11"/>
        <v>7</v>
      </c>
      <c r="C64" s="26"/>
      <c r="D64" s="11">
        <f t="shared" ref="D64" si="29">SUM(C57:C64)</f>
        <v>0</v>
      </c>
      <c r="E64" s="12">
        <f t="shared" si="18"/>
        <v>0</v>
      </c>
      <c r="F64" s="13">
        <f t="shared" si="19"/>
        <v>0</v>
      </c>
      <c r="G64" s="13">
        <f t="shared" ref="G64" si="30">IF(D64&gt;(38*(8-(COUNTBLANK(C57:C64)))+0),((C57+C58+C59+C60+C61+C62+C63+C64)-(38*(8-(COUNTBLANK(C57:C64)))+0))*$G$6,0)</f>
        <v>0</v>
      </c>
      <c r="H64" s="13">
        <f t="shared" ref="H64" si="31">IF(SUM(F57:F64)&gt;G64,SUM(F57:F64),G64)</f>
        <v>0</v>
      </c>
    </row>
    <row r="65" spans="1:8" x14ac:dyDescent="0.25">
      <c r="A65" s="22">
        <f>'[1]Grades TK-3'!A17</f>
        <v>43929</v>
      </c>
      <c r="B65" s="59" t="str">
        <f t="shared" si="2"/>
        <v>0</v>
      </c>
      <c r="C65" s="26"/>
      <c r="D65" s="11"/>
      <c r="E65" s="12">
        <f t="shared" si="18"/>
        <v>0</v>
      </c>
      <c r="F65" s="13">
        <f t="shared" si="19"/>
        <v>0</v>
      </c>
      <c r="G65" s="13"/>
      <c r="H65" s="13"/>
    </row>
    <row r="66" spans="1:8" x14ac:dyDescent="0.25">
      <c r="A66" s="22"/>
      <c r="B66" s="60">
        <f t="shared" si="3"/>
        <v>1</v>
      </c>
      <c r="C66" s="26"/>
      <c r="D66" s="11"/>
      <c r="E66" s="12">
        <f t="shared" si="18"/>
        <v>0</v>
      </c>
      <c r="F66" s="13">
        <f t="shared" si="19"/>
        <v>0</v>
      </c>
      <c r="G66" s="13"/>
      <c r="H66" s="13"/>
    </row>
    <row r="67" spans="1:8" x14ac:dyDescent="0.25">
      <c r="A67" s="22"/>
      <c r="B67" s="60">
        <f t="shared" si="9"/>
        <v>2</v>
      </c>
      <c r="C67" s="26"/>
      <c r="D67" s="11"/>
      <c r="E67" s="12">
        <f t="shared" si="18"/>
        <v>0</v>
      </c>
      <c r="F67" s="13">
        <f t="shared" si="19"/>
        <v>0</v>
      </c>
      <c r="G67" s="13"/>
      <c r="H67" s="13"/>
    </row>
    <row r="68" spans="1:8" x14ac:dyDescent="0.25">
      <c r="A68" s="22"/>
      <c r="B68" s="60">
        <f t="shared" ref="B68" si="32">IF($B$12&gt;0,$B$12,0)</f>
        <v>3</v>
      </c>
      <c r="C68" s="26"/>
      <c r="D68" s="11"/>
      <c r="E68" s="12">
        <f t="shared" si="18"/>
        <v>0</v>
      </c>
      <c r="F68" s="13">
        <f t="shared" si="19"/>
        <v>0</v>
      </c>
      <c r="G68" s="13"/>
      <c r="H68" s="13"/>
    </row>
    <row r="69" spans="1:8" x14ac:dyDescent="0.25">
      <c r="A69" s="22"/>
      <c r="B69" s="60">
        <f t="shared" ref="B69" si="33">IF($B$13&gt;0,$B$13,0)</f>
        <v>4</v>
      </c>
      <c r="C69" s="26"/>
      <c r="D69" s="11"/>
      <c r="E69" s="12">
        <f t="shared" si="18"/>
        <v>0</v>
      </c>
      <c r="F69" s="13">
        <f t="shared" si="19"/>
        <v>0</v>
      </c>
      <c r="G69" s="13"/>
      <c r="H69" s="13"/>
    </row>
    <row r="70" spans="1:8" x14ac:dyDescent="0.25">
      <c r="A70" s="22"/>
      <c r="B70" s="60">
        <f t="shared" si="10"/>
        <v>5</v>
      </c>
      <c r="C70" s="26"/>
      <c r="D70" s="11"/>
      <c r="E70" s="12">
        <f t="shared" si="18"/>
        <v>0</v>
      </c>
      <c r="F70" s="13">
        <f t="shared" si="19"/>
        <v>0</v>
      </c>
      <c r="G70" s="13"/>
      <c r="H70" s="13"/>
    </row>
    <row r="71" spans="1:8" x14ac:dyDescent="0.25">
      <c r="A71" s="22"/>
      <c r="B71" s="60">
        <f t="shared" ref="B71" si="34">IF($B$15&gt;0,$B$15,0)</f>
        <v>6</v>
      </c>
      <c r="C71" s="26"/>
      <c r="D71" s="11"/>
      <c r="E71" s="12">
        <f t="shared" si="18"/>
        <v>0</v>
      </c>
      <c r="F71" s="13">
        <f t="shared" si="19"/>
        <v>0</v>
      </c>
      <c r="G71" s="13"/>
      <c r="H71" s="13"/>
    </row>
    <row r="72" spans="1:8" x14ac:dyDescent="0.25">
      <c r="A72" s="22"/>
      <c r="B72" s="61">
        <f t="shared" si="11"/>
        <v>7</v>
      </c>
      <c r="C72" s="26"/>
      <c r="D72" s="11">
        <f t="shared" ref="D72" si="35">SUM(C65:C72)</f>
        <v>0</v>
      </c>
      <c r="E72" s="12">
        <f t="shared" si="18"/>
        <v>0</v>
      </c>
      <c r="F72" s="13">
        <f t="shared" si="19"/>
        <v>0</v>
      </c>
      <c r="G72" s="13">
        <f t="shared" ref="G72" si="36">IF(D72&gt;(38*(8-(COUNTBLANK(C65:C72)))+0),((C65+C66+C67+C68+C69+C70+C71+C72)-(38*(8-(COUNTBLANK(C65:C72)))+0))*$G$6,0)</f>
        <v>0</v>
      </c>
      <c r="H72" s="13">
        <f t="shared" ref="H72" si="37">IF(SUM(F65:F72)&gt;G72,SUM(F65:F72),G72)</f>
        <v>0</v>
      </c>
    </row>
    <row r="73" spans="1:8" x14ac:dyDescent="0.25">
      <c r="A73" s="22">
        <f>'[1]Grades TK-3'!A18</f>
        <v>43930</v>
      </c>
      <c r="B73" s="59" t="str">
        <f t="shared" si="2"/>
        <v>0</v>
      </c>
      <c r="C73" s="26"/>
      <c r="D73" s="11"/>
      <c r="E73" s="12">
        <f t="shared" si="18"/>
        <v>0</v>
      </c>
      <c r="F73" s="13">
        <f t="shared" si="19"/>
        <v>0</v>
      </c>
      <c r="G73" s="13"/>
      <c r="H73" s="13"/>
    </row>
    <row r="74" spans="1:8" x14ac:dyDescent="0.25">
      <c r="A74" s="22"/>
      <c r="B74" s="60">
        <f t="shared" si="3"/>
        <v>1</v>
      </c>
      <c r="C74" s="26"/>
      <c r="D74" s="11"/>
      <c r="E74" s="12">
        <f t="shared" si="18"/>
        <v>0</v>
      </c>
      <c r="F74" s="13">
        <f t="shared" si="19"/>
        <v>0</v>
      </c>
      <c r="G74" s="13"/>
      <c r="H74" s="13"/>
    </row>
    <row r="75" spans="1:8" x14ac:dyDescent="0.25">
      <c r="A75" s="22"/>
      <c r="B75" s="60">
        <f t="shared" si="9"/>
        <v>2</v>
      </c>
      <c r="C75" s="26"/>
      <c r="D75" s="11"/>
      <c r="E75" s="12">
        <f t="shared" si="18"/>
        <v>0</v>
      </c>
      <c r="F75" s="13">
        <f t="shared" si="19"/>
        <v>0</v>
      </c>
      <c r="G75" s="13"/>
      <c r="H75" s="13"/>
    </row>
    <row r="76" spans="1:8" x14ac:dyDescent="0.25">
      <c r="A76" s="22"/>
      <c r="B76" s="60">
        <f t="shared" ref="B76" si="38">IF($B$12&gt;0,$B$12,0)</f>
        <v>3</v>
      </c>
      <c r="C76" s="26"/>
      <c r="D76" s="11"/>
      <c r="E76" s="12">
        <f t="shared" si="18"/>
        <v>0</v>
      </c>
      <c r="F76" s="13">
        <f t="shared" si="19"/>
        <v>0</v>
      </c>
      <c r="G76" s="13"/>
      <c r="H76" s="13"/>
    </row>
    <row r="77" spans="1:8" x14ac:dyDescent="0.25">
      <c r="A77" s="22"/>
      <c r="B77" s="60">
        <f t="shared" ref="B77" si="39">IF($B$13&gt;0,$B$13,0)</f>
        <v>4</v>
      </c>
      <c r="C77" s="26"/>
      <c r="D77" s="11"/>
      <c r="E77" s="12">
        <f t="shared" si="18"/>
        <v>0</v>
      </c>
      <c r="F77" s="13">
        <f t="shared" si="19"/>
        <v>0</v>
      </c>
      <c r="G77" s="13"/>
      <c r="H77" s="13"/>
    </row>
    <row r="78" spans="1:8" x14ac:dyDescent="0.25">
      <c r="A78" s="22"/>
      <c r="B78" s="60">
        <f t="shared" si="10"/>
        <v>5</v>
      </c>
      <c r="C78" s="26"/>
      <c r="D78" s="11"/>
      <c r="E78" s="12">
        <f t="shared" si="18"/>
        <v>0</v>
      </c>
      <c r="F78" s="13">
        <f t="shared" si="19"/>
        <v>0</v>
      </c>
      <c r="G78" s="13"/>
      <c r="H78" s="13"/>
    </row>
    <row r="79" spans="1:8" x14ac:dyDescent="0.25">
      <c r="A79" s="22"/>
      <c r="B79" s="60">
        <f t="shared" ref="B79" si="40">IF($B$15&gt;0,$B$15,0)</f>
        <v>6</v>
      </c>
      <c r="C79" s="26"/>
      <c r="D79" s="11"/>
      <c r="E79" s="12">
        <f t="shared" si="18"/>
        <v>0</v>
      </c>
      <c r="F79" s="13">
        <f t="shared" si="19"/>
        <v>0</v>
      </c>
      <c r="G79" s="13"/>
      <c r="H79" s="13"/>
    </row>
    <row r="80" spans="1:8" x14ac:dyDescent="0.25">
      <c r="A80" s="22"/>
      <c r="B80" s="61">
        <f t="shared" si="11"/>
        <v>7</v>
      </c>
      <c r="C80" s="26"/>
      <c r="D80" s="11">
        <f t="shared" ref="D80" si="41">SUM(C73:C80)</f>
        <v>0</v>
      </c>
      <c r="E80" s="12">
        <f t="shared" si="18"/>
        <v>0</v>
      </c>
      <c r="F80" s="13">
        <f t="shared" si="19"/>
        <v>0</v>
      </c>
      <c r="G80" s="13">
        <f t="shared" ref="G80" si="42">IF(D80&gt;(38*(8-(COUNTBLANK(C73:C80)))+0),((C73+C74+C75+C76+C77+C78+C79+C80)-(38*(8-(COUNTBLANK(C73:C80)))+0))*$G$6,0)</f>
        <v>0</v>
      </c>
      <c r="H80" s="13">
        <f t="shared" ref="H80" si="43">IF(SUM(F73:F80)&gt;G80,SUM(F73:F80),G80)</f>
        <v>0</v>
      </c>
    </row>
    <row r="81" spans="1:8" x14ac:dyDescent="0.25">
      <c r="A81" s="22">
        <f>'[1]Grades TK-3'!A19</f>
        <v>43931</v>
      </c>
      <c r="B81" s="59" t="str">
        <f t="shared" si="2"/>
        <v>0</v>
      </c>
      <c r="C81" s="26"/>
      <c r="D81" s="11"/>
      <c r="E81" s="12">
        <f t="shared" si="18"/>
        <v>0</v>
      </c>
      <c r="F81" s="13">
        <f t="shared" si="19"/>
        <v>0</v>
      </c>
      <c r="G81" s="13"/>
      <c r="H81" s="13"/>
    </row>
    <row r="82" spans="1:8" x14ac:dyDescent="0.25">
      <c r="A82" s="22"/>
      <c r="B82" s="60">
        <f t="shared" si="3"/>
        <v>1</v>
      </c>
      <c r="C82" s="26"/>
      <c r="D82" s="11"/>
      <c r="E82" s="12">
        <f t="shared" si="18"/>
        <v>0</v>
      </c>
      <c r="F82" s="13">
        <f t="shared" si="19"/>
        <v>0</v>
      </c>
      <c r="G82" s="13"/>
      <c r="H82" s="13"/>
    </row>
    <row r="83" spans="1:8" x14ac:dyDescent="0.25">
      <c r="A83" s="22"/>
      <c r="B83" s="60">
        <f t="shared" si="9"/>
        <v>2</v>
      </c>
      <c r="C83" s="26"/>
      <c r="D83" s="11"/>
      <c r="E83" s="12">
        <f t="shared" si="18"/>
        <v>0</v>
      </c>
      <c r="F83" s="13">
        <f t="shared" si="19"/>
        <v>0</v>
      </c>
      <c r="G83" s="13"/>
      <c r="H83" s="13"/>
    </row>
    <row r="84" spans="1:8" x14ac:dyDescent="0.25">
      <c r="A84" s="22"/>
      <c r="B84" s="60">
        <f t="shared" ref="B84" si="44">IF($B$12&gt;0,$B$12,0)</f>
        <v>3</v>
      </c>
      <c r="C84" s="26"/>
      <c r="D84" s="11"/>
      <c r="E84" s="12">
        <f t="shared" si="18"/>
        <v>0</v>
      </c>
      <c r="F84" s="13">
        <f t="shared" si="19"/>
        <v>0</v>
      </c>
      <c r="G84" s="13"/>
      <c r="H84" s="13"/>
    </row>
    <row r="85" spans="1:8" x14ac:dyDescent="0.25">
      <c r="A85" s="22"/>
      <c r="B85" s="60">
        <f t="shared" ref="B85" si="45">IF($B$13&gt;0,$B$13,0)</f>
        <v>4</v>
      </c>
      <c r="C85" s="26"/>
      <c r="D85" s="11"/>
      <c r="E85" s="12">
        <f t="shared" si="18"/>
        <v>0</v>
      </c>
      <c r="F85" s="13">
        <f t="shared" si="19"/>
        <v>0</v>
      </c>
      <c r="G85" s="13"/>
      <c r="H85" s="13"/>
    </row>
    <row r="86" spans="1:8" x14ac:dyDescent="0.25">
      <c r="A86" s="22"/>
      <c r="B86" s="60">
        <f t="shared" si="10"/>
        <v>5</v>
      </c>
      <c r="C86" s="26"/>
      <c r="D86" s="11"/>
      <c r="E86" s="12">
        <f t="shared" si="18"/>
        <v>0</v>
      </c>
      <c r="F86" s="13">
        <f t="shared" si="19"/>
        <v>0</v>
      </c>
      <c r="G86" s="13"/>
      <c r="H86" s="13"/>
    </row>
    <row r="87" spans="1:8" x14ac:dyDescent="0.25">
      <c r="A87" s="22"/>
      <c r="B87" s="60">
        <f t="shared" ref="B87" si="46">IF($B$15&gt;0,$B$15,0)</f>
        <v>6</v>
      </c>
      <c r="C87" s="26"/>
      <c r="D87" s="11"/>
      <c r="E87" s="12">
        <f t="shared" si="18"/>
        <v>0</v>
      </c>
      <c r="F87" s="13">
        <f t="shared" si="19"/>
        <v>0</v>
      </c>
      <c r="G87" s="13"/>
      <c r="H87" s="13"/>
    </row>
    <row r="88" spans="1:8" x14ac:dyDescent="0.25">
      <c r="A88" s="22"/>
      <c r="B88" s="61">
        <f t="shared" si="11"/>
        <v>7</v>
      </c>
      <c r="C88" s="26"/>
      <c r="D88" s="11">
        <f t="shared" ref="D88" si="47">SUM(C81:C88)</f>
        <v>0</v>
      </c>
      <c r="E88" s="12">
        <f t="shared" si="18"/>
        <v>0</v>
      </c>
      <c r="F88" s="13">
        <f t="shared" si="19"/>
        <v>0</v>
      </c>
      <c r="G88" s="13">
        <f t="shared" ref="G88" si="48">IF(D88&gt;(38*(8-(COUNTBLANK(C81:C88)))+0),((C81+C82+C83+C84+C85+C86+C87+C88)-(38*(8-(COUNTBLANK(C81:C88)))+0))*$G$6,0)</f>
        <v>0</v>
      </c>
      <c r="H88" s="13">
        <f t="shared" ref="H88" si="49">IF(SUM(F81:F88)&gt;G88,SUM(F81:F88),G88)</f>
        <v>0</v>
      </c>
    </row>
    <row r="89" spans="1:8" x14ac:dyDescent="0.25">
      <c r="A89" s="22">
        <f>'[1]Grades TK-3'!A20</f>
        <v>43941</v>
      </c>
      <c r="B89" s="59" t="str">
        <f t="shared" si="2"/>
        <v>0</v>
      </c>
      <c r="C89" s="26"/>
      <c r="D89" s="11"/>
      <c r="E89" s="12">
        <f t="shared" si="18"/>
        <v>0</v>
      </c>
      <c r="F89" s="13">
        <f t="shared" si="19"/>
        <v>0</v>
      </c>
      <c r="G89" s="13"/>
      <c r="H89" s="13"/>
    </row>
    <row r="90" spans="1:8" x14ac:dyDescent="0.25">
      <c r="A90" s="22"/>
      <c r="B90" s="60">
        <f t="shared" si="3"/>
        <v>1</v>
      </c>
      <c r="C90" s="26"/>
      <c r="D90" s="11"/>
      <c r="E90" s="12">
        <f t="shared" si="18"/>
        <v>0</v>
      </c>
      <c r="F90" s="13">
        <f t="shared" si="19"/>
        <v>0</v>
      </c>
      <c r="G90" s="13"/>
      <c r="H90" s="13"/>
    </row>
    <row r="91" spans="1:8" x14ac:dyDescent="0.25">
      <c r="A91" s="22"/>
      <c r="B91" s="60">
        <f t="shared" si="9"/>
        <v>2</v>
      </c>
      <c r="C91" s="26"/>
      <c r="D91" s="11"/>
      <c r="E91" s="12">
        <f t="shared" si="18"/>
        <v>0</v>
      </c>
      <c r="F91" s="13">
        <f t="shared" si="19"/>
        <v>0</v>
      </c>
      <c r="G91" s="13"/>
      <c r="H91" s="13"/>
    </row>
    <row r="92" spans="1:8" x14ac:dyDescent="0.25">
      <c r="A92" s="22"/>
      <c r="B92" s="60">
        <f t="shared" ref="B92" si="50">IF($B$12&gt;0,$B$12,0)</f>
        <v>3</v>
      </c>
      <c r="C92" s="26"/>
      <c r="D92" s="11"/>
      <c r="E92" s="12">
        <f t="shared" si="18"/>
        <v>0</v>
      </c>
      <c r="F92" s="13">
        <f t="shared" si="19"/>
        <v>0</v>
      </c>
      <c r="G92" s="13"/>
      <c r="H92" s="13"/>
    </row>
    <row r="93" spans="1:8" x14ac:dyDescent="0.25">
      <c r="A93" s="22"/>
      <c r="B93" s="60">
        <f t="shared" ref="B93" si="51">IF($B$13&gt;0,$B$13,0)</f>
        <v>4</v>
      </c>
      <c r="C93" s="26"/>
      <c r="D93" s="11"/>
      <c r="E93" s="12">
        <f t="shared" si="18"/>
        <v>0</v>
      </c>
      <c r="F93" s="13">
        <f t="shared" si="19"/>
        <v>0</v>
      </c>
      <c r="G93" s="13"/>
      <c r="H93" s="13"/>
    </row>
    <row r="94" spans="1:8" x14ac:dyDescent="0.25">
      <c r="A94" s="22"/>
      <c r="B94" s="60">
        <f t="shared" si="10"/>
        <v>5</v>
      </c>
      <c r="C94" s="26"/>
      <c r="D94" s="11"/>
      <c r="E94" s="12">
        <f t="shared" si="18"/>
        <v>0</v>
      </c>
      <c r="F94" s="13">
        <f t="shared" si="19"/>
        <v>0</v>
      </c>
      <c r="G94" s="13"/>
      <c r="H94" s="13"/>
    </row>
    <row r="95" spans="1:8" x14ac:dyDescent="0.25">
      <c r="A95" s="22"/>
      <c r="B95" s="60">
        <f t="shared" ref="B95" si="52">IF($B$15&gt;0,$B$15,0)</f>
        <v>6</v>
      </c>
      <c r="C95" s="26"/>
      <c r="D95" s="11"/>
      <c r="E95" s="12">
        <f t="shared" si="18"/>
        <v>0</v>
      </c>
      <c r="F95" s="13">
        <f t="shared" si="19"/>
        <v>0</v>
      </c>
      <c r="G95" s="13"/>
      <c r="H95" s="13"/>
    </row>
    <row r="96" spans="1:8" x14ac:dyDescent="0.25">
      <c r="A96" s="22"/>
      <c r="B96" s="61">
        <f t="shared" si="11"/>
        <v>7</v>
      </c>
      <c r="C96" s="26"/>
      <c r="D96" s="11">
        <f t="shared" ref="D96" si="53">SUM(C89:C96)</f>
        <v>0</v>
      </c>
      <c r="E96" s="12">
        <f t="shared" si="18"/>
        <v>0</v>
      </c>
      <c r="F96" s="13">
        <f t="shared" si="19"/>
        <v>0</v>
      </c>
      <c r="G96" s="13">
        <f t="shared" ref="G96" si="54">IF(D96&gt;(38*(8-(COUNTBLANK(C89:C96)))+0),((C89+C90+C91+C92+C93+C94+C95+C96)-(38*(8-(COUNTBLANK(C89:C96)))+0))*$G$6,0)</f>
        <v>0</v>
      </c>
      <c r="H96" s="13">
        <f t="shared" ref="H96" si="55">IF(SUM(F89:F96)&gt;G96,SUM(F89:F96),G96)</f>
        <v>0</v>
      </c>
    </row>
    <row r="97" spans="1:8" x14ac:dyDescent="0.25">
      <c r="A97" s="22">
        <f>'[1]Grades TK-3'!A21</f>
        <v>43942</v>
      </c>
      <c r="B97" s="59" t="str">
        <f t="shared" si="2"/>
        <v>0</v>
      </c>
      <c r="C97" s="26"/>
      <c r="D97" s="11"/>
      <c r="E97" s="12">
        <f t="shared" si="18"/>
        <v>0</v>
      </c>
      <c r="F97" s="13">
        <f t="shared" si="19"/>
        <v>0</v>
      </c>
      <c r="G97" s="13"/>
      <c r="H97" s="13"/>
    </row>
    <row r="98" spans="1:8" x14ac:dyDescent="0.25">
      <c r="A98" s="22"/>
      <c r="B98" s="60">
        <f t="shared" si="3"/>
        <v>1</v>
      </c>
      <c r="C98" s="26"/>
      <c r="D98" s="11"/>
      <c r="E98" s="12">
        <f t="shared" si="18"/>
        <v>0</v>
      </c>
      <c r="F98" s="13">
        <f t="shared" si="19"/>
        <v>0</v>
      </c>
      <c r="G98" s="13"/>
      <c r="H98" s="13"/>
    </row>
    <row r="99" spans="1:8" x14ac:dyDescent="0.25">
      <c r="A99" s="22"/>
      <c r="B99" s="60">
        <f t="shared" si="9"/>
        <v>2</v>
      </c>
      <c r="C99" s="26"/>
      <c r="D99" s="11"/>
      <c r="E99" s="12">
        <f t="shared" si="18"/>
        <v>0</v>
      </c>
      <c r="F99" s="13">
        <f t="shared" si="19"/>
        <v>0</v>
      </c>
      <c r="G99" s="13"/>
      <c r="H99" s="13"/>
    </row>
    <row r="100" spans="1:8" x14ac:dyDescent="0.25">
      <c r="A100" s="22"/>
      <c r="B100" s="60">
        <f t="shared" ref="B100" si="56">IF($B$12&gt;0,$B$12,0)</f>
        <v>3</v>
      </c>
      <c r="C100" s="26"/>
      <c r="D100" s="11"/>
      <c r="E100" s="12">
        <f t="shared" si="18"/>
        <v>0</v>
      </c>
      <c r="F100" s="13">
        <f t="shared" si="19"/>
        <v>0</v>
      </c>
      <c r="G100" s="13"/>
      <c r="H100" s="13"/>
    </row>
    <row r="101" spans="1:8" x14ac:dyDescent="0.25">
      <c r="A101" s="22"/>
      <c r="B101" s="60">
        <f t="shared" ref="B101" si="57">IF($B$13&gt;0,$B$13,0)</f>
        <v>4</v>
      </c>
      <c r="C101" s="26"/>
      <c r="D101" s="11"/>
      <c r="E101" s="12">
        <f t="shared" si="18"/>
        <v>0</v>
      </c>
      <c r="F101" s="13">
        <f t="shared" si="19"/>
        <v>0</v>
      </c>
      <c r="G101" s="13"/>
      <c r="H101" s="13"/>
    </row>
    <row r="102" spans="1:8" x14ac:dyDescent="0.25">
      <c r="A102" s="22"/>
      <c r="B102" s="60">
        <f t="shared" si="10"/>
        <v>5</v>
      </c>
      <c r="C102" s="26"/>
      <c r="D102" s="11"/>
      <c r="E102" s="12">
        <f t="shared" si="18"/>
        <v>0</v>
      </c>
      <c r="F102" s="13">
        <f t="shared" si="19"/>
        <v>0</v>
      </c>
      <c r="G102" s="13"/>
      <c r="H102" s="13"/>
    </row>
    <row r="103" spans="1:8" x14ac:dyDescent="0.25">
      <c r="A103" s="22"/>
      <c r="B103" s="60">
        <f t="shared" ref="B103" si="58">IF($B$15&gt;0,$B$15,0)</f>
        <v>6</v>
      </c>
      <c r="C103" s="26"/>
      <c r="D103" s="11"/>
      <c r="E103" s="12">
        <f t="shared" si="18"/>
        <v>0</v>
      </c>
      <c r="F103" s="13">
        <f t="shared" si="19"/>
        <v>0</v>
      </c>
      <c r="G103" s="13"/>
      <c r="H103" s="13"/>
    </row>
    <row r="104" spans="1:8" x14ac:dyDescent="0.25">
      <c r="A104" s="22"/>
      <c r="B104" s="61">
        <f t="shared" si="11"/>
        <v>7</v>
      </c>
      <c r="C104" s="26"/>
      <c r="D104" s="11">
        <f t="shared" ref="D104" si="59">SUM(C97:C104)</f>
        <v>0</v>
      </c>
      <c r="E104" s="12">
        <f t="shared" si="18"/>
        <v>0</v>
      </c>
      <c r="F104" s="13">
        <f t="shared" si="19"/>
        <v>0</v>
      </c>
      <c r="G104" s="13">
        <f t="shared" ref="G104" si="60">IF(D104&gt;(38*(8-(COUNTBLANK(C97:C104)))+0),((C97+C98+C99+C100+C101+C102+C103+C104)-(38*(8-(COUNTBLANK(C97:C104)))+0))*$G$6,0)</f>
        <v>0</v>
      </c>
      <c r="H104" s="13">
        <f t="shared" ref="H104" si="61">IF(SUM(F97:F104)&gt;G104,SUM(F97:F104),G104)</f>
        <v>0</v>
      </c>
    </row>
    <row r="105" spans="1:8" x14ac:dyDescent="0.25">
      <c r="A105" s="22">
        <f>'[1]Grades TK-3'!A22</f>
        <v>43943</v>
      </c>
      <c r="B105" s="59" t="str">
        <f t="shared" si="2"/>
        <v>0</v>
      </c>
      <c r="C105" s="26"/>
      <c r="D105" s="11"/>
      <c r="E105" s="12">
        <f t="shared" si="18"/>
        <v>0</v>
      </c>
      <c r="F105" s="13">
        <f t="shared" si="19"/>
        <v>0</v>
      </c>
      <c r="G105" s="13"/>
      <c r="H105" s="13"/>
    </row>
    <row r="106" spans="1:8" x14ac:dyDescent="0.25">
      <c r="A106" s="22"/>
      <c r="B106" s="60">
        <f t="shared" si="3"/>
        <v>1</v>
      </c>
      <c r="C106" s="26"/>
      <c r="D106" s="11"/>
      <c r="E106" s="12">
        <f t="shared" si="18"/>
        <v>0</v>
      </c>
      <c r="F106" s="13">
        <f t="shared" si="19"/>
        <v>0</v>
      </c>
      <c r="G106" s="13"/>
      <c r="H106" s="13"/>
    </row>
    <row r="107" spans="1:8" x14ac:dyDescent="0.25">
      <c r="A107" s="22"/>
      <c r="B107" s="60">
        <f t="shared" si="9"/>
        <v>2</v>
      </c>
      <c r="C107" s="26"/>
      <c r="D107" s="11"/>
      <c r="E107" s="12">
        <f t="shared" si="18"/>
        <v>0</v>
      </c>
      <c r="F107" s="13">
        <f t="shared" si="19"/>
        <v>0</v>
      </c>
      <c r="G107" s="13"/>
      <c r="H107" s="13"/>
    </row>
    <row r="108" spans="1:8" x14ac:dyDescent="0.25">
      <c r="A108" s="22"/>
      <c r="B108" s="60">
        <f t="shared" ref="B108" si="62">IF($B$12&gt;0,$B$12,0)</f>
        <v>3</v>
      </c>
      <c r="C108" s="26"/>
      <c r="D108" s="11"/>
      <c r="E108" s="12">
        <f t="shared" si="18"/>
        <v>0</v>
      </c>
      <c r="F108" s="13">
        <f t="shared" si="19"/>
        <v>0</v>
      </c>
      <c r="G108" s="13"/>
      <c r="H108" s="13"/>
    </row>
    <row r="109" spans="1:8" x14ac:dyDescent="0.25">
      <c r="A109" s="22"/>
      <c r="B109" s="60">
        <f t="shared" ref="B109" si="63">IF($B$13&gt;0,$B$13,0)</f>
        <v>4</v>
      </c>
      <c r="C109" s="26"/>
      <c r="D109" s="11"/>
      <c r="E109" s="12">
        <f t="shared" si="18"/>
        <v>0</v>
      </c>
      <c r="F109" s="13">
        <f t="shared" si="19"/>
        <v>0</v>
      </c>
      <c r="G109" s="13"/>
      <c r="H109" s="13"/>
    </row>
    <row r="110" spans="1:8" x14ac:dyDescent="0.25">
      <c r="A110" s="22"/>
      <c r="B110" s="60">
        <f t="shared" si="10"/>
        <v>5</v>
      </c>
      <c r="C110" s="26"/>
      <c r="D110" s="11"/>
      <c r="E110" s="12">
        <f t="shared" si="18"/>
        <v>0</v>
      </c>
      <c r="F110" s="13">
        <f t="shared" si="19"/>
        <v>0</v>
      </c>
      <c r="G110" s="13"/>
      <c r="H110" s="13"/>
    </row>
    <row r="111" spans="1:8" x14ac:dyDescent="0.25">
      <c r="A111" s="22"/>
      <c r="B111" s="60">
        <f t="shared" ref="B111" si="64">IF($B$15&gt;0,$B$15,0)</f>
        <v>6</v>
      </c>
      <c r="C111" s="26"/>
      <c r="D111" s="11"/>
      <c r="E111" s="12">
        <f t="shared" si="18"/>
        <v>0</v>
      </c>
      <c r="F111" s="13">
        <f t="shared" si="19"/>
        <v>0</v>
      </c>
      <c r="G111" s="13"/>
      <c r="H111" s="13"/>
    </row>
    <row r="112" spans="1:8" x14ac:dyDescent="0.25">
      <c r="A112" s="22"/>
      <c r="B112" s="61">
        <f t="shared" si="11"/>
        <v>7</v>
      </c>
      <c r="C112" s="26"/>
      <c r="D112" s="11">
        <f t="shared" ref="D112" si="65">SUM(C105:C112)</f>
        <v>0</v>
      </c>
      <c r="E112" s="12">
        <f t="shared" si="18"/>
        <v>0</v>
      </c>
      <c r="F112" s="13">
        <f t="shared" si="19"/>
        <v>0</v>
      </c>
      <c r="G112" s="13">
        <f t="shared" ref="G112" si="66">IF(D112&gt;(38*(8-(COUNTBLANK(C105:C112)))+0),((C105+C106+C107+C108+C109+C110+C111+C112)-(38*(8-(COUNTBLANK(C105:C112)))+0))*$G$6,0)</f>
        <v>0</v>
      </c>
      <c r="H112" s="13">
        <f t="shared" ref="H112" si="67">IF(SUM(F105:F112)&gt;G112,SUM(F105:F112),G112)</f>
        <v>0</v>
      </c>
    </row>
    <row r="113" spans="1:8" x14ac:dyDescent="0.25">
      <c r="A113" s="22">
        <f>'[1]Grades TK-3'!A23</f>
        <v>43944</v>
      </c>
      <c r="B113" s="59" t="str">
        <f t="shared" si="2"/>
        <v>0</v>
      </c>
      <c r="C113" s="26"/>
      <c r="D113" s="11"/>
      <c r="E113" s="12">
        <f t="shared" ref="E113:E128" si="68">IF(C113&gt;$C$6,(C113-$C$6)*$E$6,0)</f>
        <v>0</v>
      </c>
      <c r="F113" s="13">
        <f t="shared" ref="F113:F128" si="69">E113</f>
        <v>0</v>
      </c>
      <c r="G113" s="13"/>
      <c r="H113" s="13"/>
    </row>
    <row r="114" spans="1:8" x14ac:dyDescent="0.25">
      <c r="A114" s="22"/>
      <c r="B114" s="60">
        <f t="shared" si="3"/>
        <v>1</v>
      </c>
      <c r="C114" s="26"/>
      <c r="D114" s="11"/>
      <c r="E114" s="12">
        <f t="shared" si="68"/>
        <v>0</v>
      </c>
      <c r="F114" s="13">
        <f t="shared" si="69"/>
        <v>0</v>
      </c>
      <c r="G114" s="13"/>
      <c r="H114" s="13"/>
    </row>
    <row r="115" spans="1:8" x14ac:dyDescent="0.25">
      <c r="A115" s="22"/>
      <c r="B115" s="60">
        <f t="shared" si="9"/>
        <v>2</v>
      </c>
      <c r="C115" s="26"/>
      <c r="D115" s="11"/>
      <c r="E115" s="12">
        <f t="shared" si="68"/>
        <v>0</v>
      </c>
      <c r="F115" s="13">
        <f t="shared" si="69"/>
        <v>0</v>
      </c>
      <c r="G115" s="13"/>
      <c r="H115" s="13"/>
    </row>
    <row r="116" spans="1:8" x14ac:dyDescent="0.25">
      <c r="A116" s="22"/>
      <c r="B116" s="60">
        <f t="shared" ref="B116" si="70">IF($B$12&gt;0,$B$12,0)</f>
        <v>3</v>
      </c>
      <c r="C116" s="26"/>
      <c r="D116" s="11"/>
      <c r="E116" s="12">
        <f t="shared" si="68"/>
        <v>0</v>
      </c>
      <c r="F116" s="13">
        <f t="shared" si="69"/>
        <v>0</v>
      </c>
      <c r="G116" s="13"/>
      <c r="H116" s="13"/>
    </row>
    <row r="117" spans="1:8" x14ac:dyDescent="0.25">
      <c r="A117" s="22"/>
      <c r="B117" s="60">
        <f t="shared" ref="B117" si="71">IF($B$13&gt;0,$B$13,0)</f>
        <v>4</v>
      </c>
      <c r="C117" s="26"/>
      <c r="D117" s="11"/>
      <c r="E117" s="12">
        <f t="shared" si="68"/>
        <v>0</v>
      </c>
      <c r="F117" s="13">
        <f t="shared" si="69"/>
        <v>0</v>
      </c>
      <c r="G117" s="13"/>
      <c r="H117" s="13"/>
    </row>
    <row r="118" spans="1:8" x14ac:dyDescent="0.25">
      <c r="A118" s="22"/>
      <c r="B118" s="60">
        <f t="shared" si="10"/>
        <v>5</v>
      </c>
      <c r="C118" s="26"/>
      <c r="D118" s="11"/>
      <c r="E118" s="12">
        <f t="shared" si="68"/>
        <v>0</v>
      </c>
      <c r="F118" s="13">
        <f t="shared" si="69"/>
        <v>0</v>
      </c>
      <c r="G118" s="13"/>
      <c r="H118" s="13"/>
    </row>
    <row r="119" spans="1:8" x14ac:dyDescent="0.25">
      <c r="A119" s="22"/>
      <c r="B119" s="60">
        <f t="shared" ref="B119" si="72">IF($B$15&gt;0,$B$15,0)</f>
        <v>6</v>
      </c>
      <c r="C119" s="26"/>
      <c r="D119" s="11"/>
      <c r="E119" s="12">
        <f t="shared" si="68"/>
        <v>0</v>
      </c>
      <c r="F119" s="13">
        <f t="shared" si="69"/>
        <v>0</v>
      </c>
      <c r="G119" s="13"/>
      <c r="H119" s="13"/>
    </row>
    <row r="120" spans="1:8" x14ac:dyDescent="0.25">
      <c r="A120" s="22"/>
      <c r="B120" s="61">
        <f t="shared" si="11"/>
        <v>7</v>
      </c>
      <c r="C120" s="26"/>
      <c r="D120" s="11">
        <f t="shared" ref="D120" si="73">SUM(C113:C120)</f>
        <v>0</v>
      </c>
      <c r="E120" s="12">
        <f t="shared" si="68"/>
        <v>0</v>
      </c>
      <c r="F120" s="13">
        <f t="shared" si="69"/>
        <v>0</v>
      </c>
      <c r="G120" s="13">
        <f t="shared" ref="G120" si="74">IF(D120&gt;(38*(8-(COUNTBLANK(C113:C120)))+0),((C113+C114+C115+C116+C117+C118+C119+C120)-(38*(8-(COUNTBLANK(C113:C120)))+0))*$G$6,0)</f>
        <v>0</v>
      </c>
      <c r="H120" s="13">
        <f t="shared" ref="H120" si="75">IF(SUM(F113:F120)&gt;G120,SUM(F113:F120),G120)</f>
        <v>0</v>
      </c>
    </row>
    <row r="121" spans="1:8" x14ac:dyDescent="0.25">
      <c r="A121" s="22">
        <f>'[1]Grades TK-3'!A24</f>
        <v>43945</v>
      </c>
      <c r="B121" s="59" t="str">
        <f t="shared" si="2"/>
        <v>0</v>
      </c>
      <c r="C121" s="26"/>
      <c r="D121" s="11"/>
      <c r="E121" s="12">
        <f t="shared" si="68"/>
        <v>0</v>
      </c>
      <c r="F121" s="13">
        <f t="shared" si="69"/>
        <v>0</v>
      </c>
      <c r="G121" s="13"/>
      <c r="H121" s="13"/>
    </row>
    <row r="122" spans="1:8" x14ac:dyDescent="0.25">
      <c r="A122" s="22"/>
      <c r="B122" s="60">
        <f t="shared" si="3"/>
        <v>1</v>
      </c>
      <c r="C122" s="26"/>
      <c r="D122" s="11"/>
      <c r="E122" s="12">
        <f t="shared" si="68"/>
        <v>0</v>
      </c>
      <c r="F122" s="13">
        <f t="shared" si="69"/>
        <v>0</v>
      </c>
      <c r="G122" s="13"/>
      <c r="H122" s="13"/>
    </row>
    <row r="123" spans="1:8" x14ac:dyDescent="0.25">
      <c r="A123" s="22"/>
      <c r="B123" s="60">
        <f t="shared" si="9"/>
        <v>2</v>
      </c>
      <c r="C123" s="26"/>
      <c r="D123" s="11"/>
      <c r="E123" s="12">
        <f t="shared" si="68"/>
        <v>0</v>
      </c>
      <c r="F123" s="13">
        <f t="shared" si="69"/>
        <v>0</v>
      </c>
      <c r="G123" s="13"/>
      <c r="H123" s="13"/>
    </row>
    <row r="124" spans="1:8" x14ac:dyDescent="0.25">
      <c r="A124" s="22"/>
      <c r="B124" s="60">
        <f t="shared" ref="B124" si="76">IF($B$12&gt;0,$B$12,0)</f>
        <v>3</v>
      </c>
      <c r="C124" s="26"/>
      <c r="D124" s="11"/>
      <c r="E124" s="12">
        <f t="shared" si="68"/>
        <v>0</v>
      </c>
      <c r="F124" s="13">
        <f t="shared" si="69"/>
        <v>0</v>
      </c>
      <c r="G124" s="13"/>
      <c r="H124" s="13"/>
    </row>
    <row r="125" spans="1:8" x14ac:dyDescent="0.25">
      <c r="A125" s="22"/>
      <c r="B125" s="60">
        <f t="shared" ref="B125" si="77">IF($B$13&gt;0,$B$13,0)</f>
        <v>4</v>
      </c>
      <c r="C125" s="26"/>
      <c r="D125" s="11"/>
      <c r="E125" s="12">
        <f t="shared" si="68"/>
        <v>0</v>
      </c>
      <c r="F125" s="13">
        <f t="shared" si="69"/>
        <v>0</v>
      </c>
      <c r="G125" s="13"/>
      <c r="H125" s="13"/>
    </row>
    <row r="126" spans="1:8" x14ac:dyDescent="0.25">
      <c r="A126" s="22"/>
      <c r="B126" s="60">
        <f t="shared" si="10"/>
        <v>5</v>
      </c>
      <c r="C126" s="26"/>
      <c r="D126" s="11"/>
      <c r="E126" s="12">
        <f t="shared" si="68"/>
        <v>0</v>
      </c>
      <c r="F126" s="13">
        <f t="shared" si="69"/>
        <v>0</v>
      </c>
      <c r="G126" s="13"/>
      <c r="H126" s="13"/>
    </row>
    <row r="127" spans="1:8" x14ac:dyDescent="0.25">
      <c r="A127" s="22"/>
      <c r="B127" s="60">
        <f t="shared" ref="B127" si="78">IF($B$15&gt;0,$B$15,0)</f>
        <v>6</v>
      </c>
      <c r="C127" s="26"/>
      <c r="D127" s="11"/>
      <c r="E127" s="12">
        <f t="shared" si="68"/>
        <v>0</v>
      </c>
      <c r="F127" s="13">
        <f t="shared" si="69"/>
        <v>0</v>
      </c>
      <c r="G127" s="13"/>
      <c r="H127" s="13"/>
    </row>
    <row r="128" spans="1:8" x14ac:dyDescent="0.25">
      <c r="A128" s="22"/>
      <c r="B128" s="61">
        <f t="shared" si="11"/>
        <v>7</v>
      </c>
      <c r="C128" s="26"/>
      <c r="D128" s="11">
        <f t="shared" ref="D128" si="79">SUM(C121:C128)</f>
        <v>0</v>
      </c>
      <c r="E128" s="12">
        <f t="shared" si="68"/>
        <v>0</v>
      </c>
      <c r="F128" s="13">
        <f t="shared" si="69"/>
        <v>0</v>
      </c>
      <c r="G128" s="13">
        <f t="shared" ref="G128" si="80">IF(D128&gt;(38*(8-(COUNTBLANK(C121:C128)))+0),((C121+C122+C123+C124+C125+C126+C127+C128)-(38*(8-(COUNTBLANK(C121:C128)))+0))*$G$6,0)</f>
        <v>0</v>
      </c>
      <c r="H128" s="13">
        <f t="shared" ref="H128" si="81">IF(SUM(F121:F128)&gt;G128,SUM(F121:F128),G128)</f>
        <v>0</v>
      </c>
    </row>
    <row r="129" spans="1:8" ht="18.75" x14ac:dyDescent="0.3">
      <c r="A129" s="16" t="s">
        <v>1</v>
      </c>
      <c r="B129" s="58"/>
      <c r="C129" s="17"/>
      <c r="D129" s="18"/>
      <c r="E129" s="19"/>
      <c r="F129" s="20"/>
      <c r="G129" s="20"/>
      <c r="H129" s="21">
        <f>SUM(H9:H128)</f>
        <v>0</v>
      </c>
    </row>
    <row r="130" spans="1:8" x14ac:dyDescent="0.25">
      <c r="A130" s="1" t="str">
        <f>'[1]Grades TK-3'!A26</f>
        <v>Subtotal - March</v>
      </c>
      <c r="B130" s="1"/>
      <c r="C130" s="1"/>
      <c r="D130" s="1"/>
      <c r="E130" s="1"/>
      <c r="F130" s="1"/>
      <c r="G130" s="1"/>
      <c r="H130" s="13">
        <f>SUM(H9:H24)</f>
        <v>0</v>
      </c>
    </row>
    <row r="131" spans="1:8" x14ac:dyDescent="0.25">
      <c r="A131" s="1" t="str">
        <f>'[1]Grades TK-3'!A27</f>
        <v xml:space="preserve">Subtotal - April </v>
      </c>
      <c r="B131" s="1"/>
      <c r="C131" s="1"/>
      <c r="D131" s="1"/>
      <c r="E131" s="1"/>
      <c r="F131" s="1"/>
      <c r="G131" s="1"/>
      <c r="H131" s="13">
        <f>SUM(H25:H128)</f>
        <v>0</v>
      </c>
    </row>
    <row r="132" spans="1:8" ht="15.75" thickBot="1" x14ac:dyDescent="0.3">
      <c r="A132" s="51" t="s">
        <v>20</v>
      </c>
      <c r="B132" s="51"/>
      <c r="C132" s="51"/>
      <c r="D132" s="51"/>
      <c r="E132" s="51"/>
      <c r="F132" s="51"/>
      <c r="G132" s="51"/>
      <c r="H132" s="55">
        <f>H130+H131</f>
        <v>0</v>
      </c>
    </row>
    <row r="133" spans="1:8" ht="8.1" customHeight="1" thickTop="1" x14ac:dyDescent="0.25">
      <c r="A133" s="14"/>
      <c r="B133" s="1"/>
      <c r="C133" s="1"/>
      <c r="D133" s="1"/>
      <c r="E133" s="1"/>
      <c r="F133" s="1"/>
      <c r="G133" s="1"/>
      <c r="H133" s="1"/>
    </row>
    <row r="134" spans="1:8" x14ac:dyDescent="0.25">
      <c r="A134" s="52" t="s">
        <v>16</v>
      </c>
      <c r="B134" s="1"/>
      <c r="C134" s="1"/>
      <c r="D134" s="1"/>
      <c r="E134" s="1"/>
      <c r="F134" s="1"/>
      <c r="G134" s="1"/>
      <c r="H134" s="1"/>
    </row>
    <row r="135" spans="1:8" ht="8.1" customHeight="1" x14ac:dyDescent="0.25">
      <c r="A135" s="14"/>
      <c r="B135" s="1"/>
      <c r="C135" s="1"/>
      <c r="D135" s="1"/>
      <c r="E135" s="1"/>
      <c r="F135" s="1"/>
      <c r="G135" s="1"/>
      <c r="H135" s="1"/>
    </row>
    <row r="136" spans="1:8" x14ac:dyDescent="0.25">
      <c r="A136" s="53" t="s">
        <v>18</v>
      </c>
      <c r="B136" s="1"/>
      <c r="C136" s="1"/>
      <c r="D136" s="1"/>
      <c r="E136" s="1"/>
      <c r="F136" s="1"/>
      <c r="G136" s="1"/>
      <c r="H136" s="1"/>
    </row>
    <row r="137" spans="1:8" x14ac:dyDescent="0.25">
      <c r="A137" s="54" t="s">
        <v>19</v>
      </c>
      <c r="B137" s="1"/>
      <c r="C137" s="1"/>
      <c r="D137" s="1"/>
      <c r="E137" s="1"/>
      <c r="F137" s="1"/>
      <c r="G137" s="1"/>
      <c r="H137" s="1"/>
    </row>
    <row r="138" spans="1:8" ht="9.9499999999999993" customHeight="1" x14ac:dyDescent="0.25">
      <c r="A138" s="28"/>
      <c r="B138" s="28"/>
      <c r="D138" s="28"/>
    </row>
    <row r="139" spans="1:8" x14ac:dyDescent="0.25">
      <c r="C139" s="31"/>
      <c r="E139" s="27"/>
    </row>
    <row r="140" spans="1:8" x14ac:dyDescent="0.25">
      <c r="A140" s="39" t="s">
        <v>11</v>
      </c>
      <c r="B140" s="40"/>
      <c r="C140" s="41"/>
      <c r="D140" s="41"/>
      <c r="E140" s="27"/>
      <c r="G140" s="42" t="s">
        <v>0</v>
      </c>
      <c r="H140" s="42"/>
    </row>
    <row r="141" spans="1:8" ht="9.9499999999999993" customHeight="1" x14ac:dyDescent="0.25">
      <c r="A141" s="28"/>
      <c r="B141" s="28"/>
      <c r="D141" s="28"/>
      <c r="E141" s="27"/>
    </row>
    <row r="142" spans="1:8" x14ac:dyDescent="0.25">
      <c r="A142" s="43"/>
      <c r="B142" s="44"/>
      <c r="C142" s="45"/>
      <c r="D142" s="46"/>
      <c r="E142" s="27"/>
    </row>
    <row r="143" spans="1:8" ht="17.25" x14ac:dyDescent="0.25">
      <c r="A143" s="39" t="s">
        <v>24</v>
      </c>
      <c r="B143" s="56"/>
      <c r="C143" s="56"/>
      <c r="D143" s="47"/>
      <c r="E143" s="27"/>
      <c r="G143" s="42" t="s">
        <v>0</v>
      </c>
      <c r="H143" s="42"/>
    </row>
    <row r="144" spans="1:8" x14ac:dyDescent="0.25">
      <c r="A144" s="48"/>
      <c r="B144" s="49"/>
      <c r="C144" s="50"/>
      <c r="D144" s="50"/>
      <c r="E144" s="27"/>
      <c r="G144" s="27"/>
      <c r="H144" s="27"/>
    </row>
    <row r="145" spans="1:6" ht="8.1" customHeight="1" x14ac:dyDescent="0.25">
      <c r="B145" s="28"/>
      <c r="D145" s="28"/>
    </row>
    <row r="146" spans="1:6" x14ac:dyDescent="0.25">
      <c r="A146" s="28" t="s">
        <v>17</v>
      </c>
      <c r="B146" s="28"/>
      <c r="D146" s="28"/>
    </row>
    <row r="147" spans="1:6" ht="18.75" x14ac:dyDescent="0.3">
      <c r="A147" s="68" t="s">
        <v>21</v>
      </c>
      <c r="B147" s="68"/>
      <c r="C147" s="68"/>
      <c r="D147" s="68"/>
      <c r="E147" s="68"/>
      <c r="F147" s="68"/>
    </row>
  </sheetData>
  <sheetProtection algorithmName="SHA-512" hashValue="1N4Ie8IfZERfCOIYL3KGVL2mVaKhnnOxCavl2yppCwrFDzRjeoZaph0/z1yO2JcpYtxn4d6eTxfRxX9jzsvKLw==" saltValue="PBv0bIZxKK1A+hv702orXA==" spinCount="100000" sheet="1" objects="1" scenarios="1"/>
  <mergeCells count="5">
    <mergeCell ref="A1:H1"/>
    <mergeCell ref="A2:H2"/>
    <mergeCell ref="C5:D5"/>
    <mergeCell ref="F5:H5"/>
    <mergeCell ref="A147:F147"/>
  </mergeCells>
  <printOptions horizontalCentered="1"/>
  <pageMargins left="0.25" right="0.25" top="0.5" bottom="0.5" header="0.25" footer="0.25"/>
  <pageSetup fitToHeight="0"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Grades 9-12 Music PE Not 1 FTE</vt:lpstr>
      <vt:lpstr>'Grades 9-12 Music PE Not 1 FTE'!Print_Titles</vt:lpstr>
    </vt:vector>
  </TitlesOfParts>
  <Company>Natomas Unified School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NUSD</dc:creator>
  <cp:lastModifiedBy>Shawna Brown</cp:lastModifiedBy>
  <cp:lastPrinted>2015-08-18T18:18:45Z</cp:lastPrinted>
  <dcterms:created xsi:type="dcterms:W3CDTF">2011-10-05T15:32:21Z</dcterms:created>
  <dcterms:modified xsi:type="dcterms:W3CDTF">2019-07-19T17:57:16Z</dcterms:modified>
</cp:coreProperties>
</file>