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November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4" i="1" l="1"/>
  <c r="A163" i="1"/>
  <c r="A162" i="1"/>
  <c r="H160" i="1"/>
  <c r="G160" i="1"/>
  <c r="D160" i="1"/>
  <c r="I160" i="1" s="1"/>
  <c r="B160" i="1"/>
  <c r="H159" i="1"/>
  <c r="G159" i="1"/>
  <c r="B159" i="1"/>
  <c r="G158" i="1"/>
  <c r="H158" i="1" s="1"/>
  <c r="B158" i="1"/>
  <c r="G157" i="1"/>
  <c r="H157" i="1" s="1"/>
  <c r="B157" i="1"/>
  <c r="G156" i="1"/>
  <c r="H156" i="1" s="1"/>
  <c r="B156" i="1"/>
  <c r="H155" i="1"/>
  <c r="G155" i="1"/>
  <c r="B155" i="1"/>
  <c r="G154" i="1"/>
  <c r="H154" i="1" s="1"/>
  <c r="B154" i="1"/>
  <c r="H153" i="1"/>
  <c r="G153" i="1"/>
  <c r="B153" i="1"/>
  <c r="A153" i="1"/>
  <c r="G152" i="1"/>
  <c r="H152" i="1" s="1"/>
  <c r="D152" i="1"/>
  <c r="I152" i="1" s="1"/>
  <c r="B152" i="1"/>
  <c r="H151" i="1"/>
  <c r="G151" i="1"/>
  <c r="B151" i="1"/>
  <c r="G150" i="1"/>
  <c r="H150" i="1" s="1"/>
  <c r="B150" i="1"/>
  <c r="H149" i="1"/>
  <c r="G149" i="1"/>
  <c r="B149" i="1"/>
  <c r="G148" i="1"/>
  <c r="H148" i="1" s="1"/>
  <c r="B148" i="1"/>
  <c r="G147" i="1"/>
  <c r="H147" i="1" s="1"/>
  <c r="B147" i="1"/>
  <c r="G146" i="1"/>
  <c r="H146" i="1" s="1"/>
  <c r="B146" i="1"/>
  <c r="G145" i="1"/>
  <c r="H145" i="1" s="1"/>
  <c r="B145" i="1"/>
  <c r="A145" i="1"/>
  <c r="H144" i="1"/>
  <c r="G144" i="1"/>
  <c r="D144" i="1"/>
  <c r="I144" i="1" s="1"/>
  <c r="J144" i="1" s="1"/>
  <c r="B144" i="1"/>
  <c r="H143" i="1"/>
  <c r="G143" i="1"/>
  <c r="B143" i="1"/>
  <c r="G142" i="1"/>
  <c r="H142" i="1" s="1"/>
  <c r="B142" i="1"/>
  <c r="G141" i="1"/>
  <c r="H141" i="1" s="1"/>
  <c r="B141" i="1"/>
  <c r="G140" i="1"/>
  <c r="H140" i="1" s="1"/>
  <c r="B140" i="1"/>
  <c r="H139" i="1"/>
  <c r="G139" i="1"/>
  <c r="B139" i="1"/>
  <c r="G138" i="1"/>
  <c r="H138" i="1" s="1"/>
  <c r="B138" i="1"/>
  <c r="H137" i="1"/>
  <c r="G137" i="1"/>
  <c r="B137" i="1"/>
  <c r="A137" i="1"/>
  <c r="H136" i="1"/>
  <c r="G136" i="1"/>
  <c r="D136" i="1"/>
  <c r="I136" i="1" s="1"/>
  <c r="B136" i="1"/>
  <c r="H135" i="1"/>
  <c r="G135" i="1"/>
  <c r="B135" i="1"/>
  <c r="G134" i="1"/>
  <c r="H134" i="1" s="1"/>
  <c r="B134" i="1"/>
  <c r="H133" i="1"/>
  <c r="G133" i="1"/>
  <c r="B133" i="1"/>
  <c r="G132" i="1"/>
  <c r="H132" i="1" s="1"/>
  <c r="B132" i="1"/>
  <c r="H131" i="1"/>
  <c r="G131" i="1"/>
  <c r="B131" i="1"/>
  <c r="G130" i="1"/>
  <c r="H130" i="1" s="1"/>
  <c r="B130" i="1"/>
  <c r="G129" i="1"/>
  <c r="H129" i="1" s="1"/>
  <c r="B129" i="1"/>
  <c r="A129" i="1"/>
  <c r="H128" i="1"/>
  <c r="G128" i="1"/>
  <c r="D128" i="1"/>
  <c r="I128" i="1" s="1"/>
  <c r="B128" i="1"/>
  <c r="H127" i="1"/>
  <c r="G127" i="1"/>
  <c r="B127" i="1"/>
  <c r="G126" i="1"/>
  <c r="H126" i="1" s="1"/>
  <c r="B126" i="1"/>
  <c r="G125" i="1"/>
  <c r="H125" i="1" s="1"/>
  <c r="B125" i="1"/>
  <c r="G124" i="1"/>
  <c r="H124" i="1" s="1"/>
  <c r="B124" i="1"/>
  <c r="H123" i="1"/>
  <c r="G123" i="1"/>
  <c r="B123" i="1"/>
  <c r="G122" i="1"/>
  <c r="H122" i="1" s="1"/>
  <c r="B122" i="1"/>
  <c r="H121" i="1"/>
  <c r="G121" i="1"/>
  <c r="B121" i="1"/>
  <c r="A121" i="1"/>
  <c r="H120" i="1"/>
  <c r="G120" i="1"/>
  <c r="D120" i="1"/>
  <c r="I120" i="1" s="1"/>
  <c r="B120" i="1"/>
  <c r="H119" i="1"/>
  <c r="G119" i="1"/>
  <c r="B119" i="1"/>
  <c r="G118" i="1"/>
  <c r="H118" i="1" s="1"/>
  <c r="B118" i="1"/>
  <c r="H117" i="1"/>
  <c r="G117" i="1"/>
  <c r="B117" i="1"/>
  <c r="H116" i="1"/>
  <c r="G116" i="1"/>
  <c r="B116" i="1"/>
  <c r="H115" i="1"/>
  <c r="G115" i="1"/>
  <c r="B115" i="1"/>
  <c r="G114" i="1"/>
  <c r="H114" i="1" s="1"/>
  <c r="B114" i="1"/>
  <c r="G113" i="1"/>
  <c r="H113" i="1" s="1"/>
  <c r="B113" i="1"/>
  <c r="A113" i="1"/>
  <c r="H112" i="1"/>
  <c r="G112" i="1"/>
  <c r="D112" i="1"/>
  <c r="I112" i="1" s="1"/>
  <c r="B112" i="1"/>
  <c r="H111" i="1"/>
  <c r="G111" i="1"/>
  <c r="B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G106" i="1"/>
  <c r="H106" i="1" s="1"/>
  <c r="B106" i="1"/>
  <c r="H105" i="1"/>
  <c r="G105" i="1"/>
  <c r="B105" i="1"/>
  <c r="A105" i="1"/>
  <c r="H104" i="1"/>
  <c r="G104" i="1"/>
  <c r="D104" i="1"/>
  <c r="I104" i="1" s="1"/>
  <c r="B104" i="1"/>
  <c r="H103" i="1"/>
  <c r="G103" i="1"/>
  <c r="B103" i="1"/>
  <c r="G102" i="1"/>
  <c r="H102" i="1" s="1"/>
  <c r="B102" i="1"/>
  <c r="H101" i="1"/>
  <c r="G101" i="1"/>
  <c r="B101" i="1"/>
  <c r="H100" i="1"/>
  <c r="G100" i="1"/>
  <c r="B100" i="1"/>
  <c r="H99" i="1"/>
  <c r="G99" i="1"/>
  <c r="B99" i="1"/>
  <c r="G98" i="1"/>
  <c r="H98" i="1" s="1"/>
  <c r="B98" i="1"/>
  <c r="G97" i="1"/>
  <c r="H97" i="1" s="1"/>
  <c r="B97" i="1"/>
  <c r="A97" i="1"/>
  <c r="I96" i="1"/>
  <c r="H96" i="1"/>
  <c r="G96" i="1"/>
  <c r="D96" i="1"/>
  <c r="B96" i="1"/>
  <c r="H95" i="1"/>
  <c r="G95" i="1"/>
  <c r="B95" i="1"/>
  <c r="H94" i="1"/>
  <c r="G94" i="1"/>
  <c r="B94" i="1"/>
  <c r="G93" i="1"/>
  <c r="H93" i="1" s="1"/>
  <c r="B93" i="1"/>
  <c r="G92" i="1"/>
  <c r="H92" i="1" s="1"/>
  <c r="B92" i="1"/>
  <c r="G91" i="1"/>
  <c r="H91" i="1" s="1"/>
  <c r="B91" i="1"/>
  <c r="G90" i="1"/>
  <c r="H90" i="1" s="1"/>
  <c r="B90" i="1"/>
  <c r="H89" i="1"/>
  <c r="G89" i="1"/>
  <c r="B89" i="1"/>
  <c r="A89" i="1"/>
  <c r="H88" i="1"/>
  <c r="G88" i="1"/>
  <c r="D88" i="1"/>
  <c r="I88" i="1" s="1"/>
  <c r="B88" i="1"/>
  <c r="H87" i="1"/>
  <c r="G87" i="1"/>
  <c r="B87" i="1"/>
  <c r="G86" i="1"/>
  <c r="H86" i="1" s="1"/>
  <c r="B86" i="1"/>
  <c r="H85" i="1"/>
  <c r="G85" i="1"/>
  <c r="B85" i="1"/>
  <c r="H84" i="1"/>
  <c r="G84" i="1"/>
  <c r="B84" i="1"/>
  <c r="G83" i="1"/>
  <c r="H83" i="1" s="1"/>
  <c r="B83" i="1"/>
  <c r="H82" i="1"/>
  <c r="G82" i="1"/>
  <c r="B82" i="1"/>
  <c r="G81" i="1"/>
  <c r="H81" i="1" s="1"/>
  <c r="B81" i="1"/>
  <c r="A81" i="1"/>
  <c r="I80" i="1"/>
  <c r="H80" i="1"/>
  <c r="G80" i="1"/>
  <c r="D80" i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G75" i="1"/>
  <c r="H75" i="1" s="1"/>
  <c r="B75" i="1"/>
  <c r="G74" i="1"/>
  <c r="H74" i="1" s="1"/>
  <c r="B74" i="1"/>
  <c r="H73" i="1"/>
  <c r="G73" i="1"/>
  <c r="B73" i="1"/>
  <c r="A73" i="1"/>
  <c r="H72" i="1"/>
  <c r="G72" i="1"/>
  <c r="D72" i="1"/>
  <c r="I72" i="1" s="1"/>
  <c r="B72" i="1"/>
  <c r="H71" i="1"/>
  <c r="G71" i="1"/>
  <c r="B71" i="1"/>
  <c r="G70" i="1"/>
  <c r="H70" i="1" s="1"/>
  <c r="B70" i="1"/>
  <c r="H69" i="1"/>
  <c r="G69" i="1"/>
  <c r="B69" i="1"/>
  <c r="H68" i="1"/>
  <c r="G68" i="1"/>
  <c r="B68" i="1"/>
  <c r="G67" i="1"/>
  <c r="H67" i="1" s="1"/>
  <c r="B67" i="1"/>
  <c r="H66" i="1"/>
  <c r="G66" i="1"/>
  <c r="B66" i="1"/>
  <c r="G65" i="1"/>
  <c r="H65" i="1" s="1"/>
  <c r="B65" i="1"/>
  <c r="A65" i="1"/>
  <c r="I64" i="1"/>
  <c r="H64" i="1"/>
  <c r="G64" i="1"/>
  <c r="D64" i="1"/>
  <c r="B64" i="1"/>
  <c r="H63" i="1"/>
  <c r="G63" i="1"/>
  <c r="B63" i="1"/>
  <c r="H62" i="1"/>
  <c r="G62" i="1"/>
  <c r="B62" i="1"/>
  <c r="G61" i="1"/>
  <c r="H61" i="1" s="1"/>
  <c r="B61" i="1"/>
  <c r="G60" i="1"/>
  <c r="H60" i="1" s="1"/>
  <c r="B60" i="1"/>
  <c r="H59" i="1"/>
  <c r="G59" i="1"/>
  <c r="B59" i="1"/>
  <c r="H58" i="1"/>
  <c r="G58" i="1"/>
  <c r="B58" i="1"/>
  <c r="H57" i="1"/>
  <c r="G57" i="1"/>
  <c r="B57" i="1"/>
  <c r="A57" i="1"/>
  <c r="H56" i="1"/>
  <c r="G56" i="1"/>
  <c r="D56" i="1"/>
  <c r="I56" i="1" s="1"/>
  <c r="J56" i="1" s="1"/>
  <c r="B56" i="1"/>
  <c r="H55" i="1"/>
  <c r="G55" i="1"/>
  <c r="B55" i="1"/>
  <c r="H54" i="1"/>
  <c r="G54" i="1"/>
  <c r="B54" i="1"/>
  <c r="H53" i="1"/>
  <c r="G53" i="1"/>
  <c r="B53" i="1"/>
  <c r="H52" i="1"/>
  <c r="G52" i="1"/>
  <c r="B52" i="1"/>
  <c r="G51" i="1"/>
  <c r="H51" i="1" s="1"/>
  <c r="B51" i="1"/>
  <c r="H50" i="1"/>
  <c r="G50" i="1"/>
  <c r="B50" i="1"/>
  <c r="G49" i="1"/>
  <c r="H49" i="1" s="1"/>
  <c r="B49" i="1"/>
  <c r="A49" i="1"/>
  <c r="I48" i="1"/>
  <c r="H48" i="1"/>
  <c r="G48" i="1"/>
  <c r="D48" i="1"/>
  <c r="B48" i="1"/>
  <c r="H47" i="1"/>
  <c r="G47" i="1"/>
  <c r="B47" i="1"/>
  <c r="H46" i="1"/>
  <c r="G46" i="1"/>
  <c r="B46" i="1"/>
  <c r="G45" i="1"/>
  <c r="H45" i="1" s="1"/>
  <c r="B45" i="1"/>
  <c r="G44" i="1"/>
  <c r="H44" i="1" s="1"/>
  <c r="B44" i="1"/>
  <c r="H43" i="1"/>
  <c r="G43" i="1"/>
  <c r="B43" i="1"/>
  <c r="H42" i="1"/>
  <c r="G42" i="1"/>
  <c r="B42" i="1"/>
  <c r="H41" i="1"/>
  <c r="J48" i="1" s="1"/>
  <c r="G41" i="1"/>
  <c r="B41" i="1"/>
  <c r="A41" i="1"/>
  <c r="H40" i="1"/>
  <c r="G40" i="1"/>
  <c r="D40" i="1"/>
  <c r="I40" i="1" s="1"/>
  <c r="B40" i="1"/>
  <c r="H39" i="1"/>
  <c r="G39" i="1"/>
  <c r="B39" i="1"/>
  <c r="H38" i="1"/>
  <c r="G38" i="1"/>
  <c r="B38" i="1"/>
  <c r="H37" i="1"/>
  <c r="G37" i="1"/>
  <c r="B37" i="1"/>
  <c r="H36" i="1"/>
  <c r="G36" i="1"/>
  <c r="B36" i="1"/>
  <c r="H35" i="1"/>
  <c r="G35" i="1"/>
  <c r="B35" i="1"/>
  <c r="H34" i="1"/>
  <c r="G34" i="1"/>
  <c r="B34" i="1"/>
  <c r="G33" i="1"/>
  <c r="H33" i="1" s="1"/>
  <c r="B33" i="1"/>
  <c r="A33" i="1"/>
  <c r="I32" i="1"/>
  <c r="H32" i="1"/>
  <c r="G32" i="1"/>
  <c r="D32" i="1"/>
  <c r="B32" i="1"/>
  <c r="H31" i="1"/>
  <c r="G31" i="1"/>
  <c r="B31" i="1"/>
  <c r="H30" i="1"/>
  <c r="G30" i="1"/>
  <c r="B30" i="1"/>
  <c r="G29" i="1"/>
  <c r="H29" i="1" s="1"/>
  <c r="B29" i="1"/>
  <c r="G28" i="1"/>
  <c r="H28" i="1" s="1"/>
  <c r="B28" i="1"/>
  <c r="H27" i="1"/>
  <c r="G27" i="1"/>
  <c r="B27" i="1"/>
  <c r="H26" i="1"/>
  <c r="G26" i="1"/>
  <c r="B26" i="1"/>
  <c r="H25" i="1"/>
  <c r="G25" i="1"/>
  <c r="B25" i="1"/>
  <c r="A25" i="1"/>
  <c r="H24" i="1"/>
  <c r="G24" i="1"/>
  <c r="D24" i="1"/>
  <c r="I24" i="1" s="1"/>
  <c r="J24" i="1" s="1"/>
  <c r="B24" i="1"/>
  <c r="H23" i="1"/>
  <c r="G23" i="1"/>
  <c r="B23" i="1"/>
  <c r="H22" i="1"/>
  <c r="G22" i="1"/>
  <c r="B22" i="1"/>
  <c r="H21" i="1"/>
  <c r="G21" i="1"/>
  <c r="B21" i="1"/>
  <c r="H20" i="1"/>
  <c r="G20" i="1"/>
  <c r="B20" i="1"/>
  <c r="H19" i="1"/>
  <c r="G19" i="1"/>
  <c r="B19" i="1"/>
  <c r="H18" i="1"/>
  <c r="G18" i="1"/>
  <c r="B18" i="1"/>
  <c r="G17" i="1"/>
  <c r="H17" i="1" s="1"/>
  <c r="B17" i="1"/>
  <c r="A17" i="1"/>
  <c r="I16" i="1"/>
  <c r="H16" i="1"/>
  <c r="G16" i="1"/>
  <c r="D16" i="1"/>
  <c r="H15" i="1"/>
  <c r="G15" i="1"/>
  <c r="G14" i="1"/>
  <c r="H14" i="1" s="1"/>
  <c r="H13" i="1"/>
  <c r="G13" i="1"/>
  <c r="H12" i="1"/>
  <c r="G12" i="1"/>
  <c r="H11" i="1"/>
  <c r="G11" i="1"/>
  <c r="G10" i="1"/>
  <c r="H10" i="1" s="1"/>
  <c r="H9" i="1"/>
  <c r="G9" i="1"/>
  <c r="A9" i="1"/>
  <c r="A2" i="1"/>
  <c r="J104" i="1" l="1"/>
  <c r="J136" i="1"/>
  <c r="J160" i="1"/>
  <c r="J64" i="1"/>
  <c r="J163" i="1" s="1"/>
  <c r="J80" i="1"/>
  <c r="J88" i="1"/>
  <c r="J96" i="1"/>
  <c r="J40" i="1"/>
  <c r="J128" i="1"/>
  <c r="J72" i="1"/>
  <c r="J152" i="1"/>
  <c r="J120" i="1"/>
  <c r="J32" i="1"/>
  <c r="J16" i="1"/>
  <c r="J112" i="1"/>
  <c r="J162" i="1" l="1"/>
  <c r="J165" i="1" s="1"/>
  <c r="J161" i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<sst xmlns="http://schemas.openxmlformats.org/spreadsheetml/2006/main" count="30" uniqueCount="27">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</sst>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28th - November 22nd</v>
          </cell>
        </row>
        <row r="10">
          <cell r="A10">
            <v>43766</v>
          </cell>
        </row>
        <row r="11">
          <cell r="A11">
            <v>43767</v>
          </cell>
        </row>
        <row r="12">
          <cell r="A12">
            <v>43768</v>
          </cell>
        </row>
        <row r="13">
          <cell r="A13">
            <v>43769</v>
          </cell>
        </row>
        <row r="14">
          <cell r="A14">
            <v>43770</v>
          </cell>
        </row>
        <row r="15">
          <cell r="A15">
            <v>43773</v>
          </cell>
        </row>
        <row r="16">
          <cell r="A16">
            <v>43774</v>
          </cell>
        </row>
        <row r="17">
          <cell r="A17">
            <v>43775</v>
          </cell>
        </row>
        <row r="18">
          <cell r="A18">
            <v>43776</v>
          </cell>
        </row>
        <row r="19">
          <cell r="A19">
            <v>43777</v>
          </cell>
        </row>
        <row r="20">
          <cell r="A20">
            <v>43781</v>
          </cell>
        </row>
        <row r="21">
          <cell r="A21">
            <v>43782</v>
          </cell>
        </row>
        <row r="22">
          <cell r="A22">
            <v>43783</v>
          </cell>
        </row>
        <row r="23">
          <cell r="A23">
            <v>43784</v>
          </cell>
        </row>
        <row r="24">
          <cell r="A24">
            <v>43787</v>
          </cell>
        </row>
        <row r="25">
          <cell r="A25">
            <v>43788</v>
          </cell>
        </row>
        <row r="26">
          <cell r="A26">
            <v>43789</v>
          </cell>
        </row>
        <row r="27">
          <cell r="A27">
            <v>43790</v>
          </cell>
        </row>
        <row r="28">
          <cell r="A28">
            <v>43791</v>
          </cell>
        </row>
        <row r="30">
          <cell r="A30" t="str">
            <v>Subtotal -October</v>
          </cell>
        </row>
        <row r="31">
          <cell r="A31" t="str">
            <v>Subtotal -November</v>
          </cell>
        </row>
        <row r="32">
          <cell r="A32" t="str">
            <v>Subtotal -</v>
          </cell>
        </row>
      </sheetData>
      <sheetData sheetId="1"/>
      <sheetData sheetId="2"/>
      <sheetData sheetId="3"/>
      <sheetData sheetId="4"/>
      <sheetData sheetId="5"/>
      <sheetData sheetId="6">
        <row r="145">
          <cell r="A145" t="str">
            <v>Subtotal -</v>
          </cell>
        </row>
      </sheetData>
      <sheetData sheetId="7">
        <row r="126">
          <cell r="A126" t="str">
            <v>Subtotal -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80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October 28th - November 22nd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43766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43767</v>
      </c>
      <c r="B17" s="36" t="str">
        <f t="shared" ref="B17:B153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43768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43769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43770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43773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43774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43775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43776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ref="G74:G137" si="47">IF(C74&gt;$C$6,(C74-$C$6)*$G$6,0)</f>
        <v>0</v>
      </c>
      <c r="H74" s="34">
        <f t="shared" ref="H74:H137" si="48">G74</f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47"/>
        <v>0</v>
      </c>
      <c r="H75" s="34">
        <f t="shared" si="48"/>
        <v>0</v>
      </c>
      <c r="I75" s="34"/>
      <c r="J75" s="34"/>
    </row>
    <row r="76" spans="1:10" x14ac:dyDescent="0.25">
      <c r="A76" s="28"/>
      <c r="B76" s="37" t="str">
        <f t="shared" ref="B76" si="49">IF($B$12&gt;0,$B$12,0)</f>
        <v>3</v>
      </c>
      <c r="C76" s="30"/>
      <c r="D76" s="31"/>
      <c r="E76" s="32"/>
      <c r="F76" s="33"/>
      <c r="G76" s="33">
        <f t="shared" si="47"/>
        <v>0</v>
      </c>
      <c r="H76" s="34">
        <f t="shared" si="48"/>
        <v>0</v>
      </c>
      <c r="I76" s="34"/>
      <c r="J76" s="34"/>
    </row>
    <row r="77" spans="1:10" x14ac:dyDescent="0.25">
      <c r="A77" s="28"/>
      <c r="B77" s="37">
        <f t="shared" ref="B77" si="50">IF($B$13&gt;0,$B$13,0)</f>
        <v>4</v>
      </c>
      <c r="C77" s="30"/>
      <c r="D77" s="31"/>
      <c r="E77" s="32"/>
      <c r="F77" s="33"/>
      <c r="G77" s="33">
        <f t="shared" si="47"/>
        <v>0</v>
      </c>
      <c r="H77" s="34">
        <f t="shared" si="48"/>
        <v>0</v>
      </c>
      <c r="I77" s="34"/>
      <c r="J77" s="34"/>
    </row>
    <row r="78" spans="1:10" x14ac:dyDescent="0.25">
      <c r="A78" s="28"/>
      <c r="B78" s="37">
        <f t="shared" ref="B78" si="51">IF($B$14&gt;0,$B$14,0)</f>
        <v>5</v>
      </c>
      <c r="C78" s="30"/>
      <c r="D78" s="31"/>
      <c r="E78" s="32"/>
      <c r="F78" s="33"/>
      <c r="G78" s="33">
        <f t="shared" si="47"/>
        <v>0</v>
      </c>
      <c r="H78" s="34">
        <f t="shared" si="48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47"/>
        <v>0</v>
      </c>
      <c r="H79" s="34">
        <f t="shared" si="48"/>
        <v>0</v>
      </c>
      <c r="I79" s="34"/>
      <c r="J79" s="34"/>
    </row>
    <row r="80" spans="1:10" x14ac:dyDescent="0.25">
      <c r="A80" s="28"/>
      <c r="B80" s="38">
        <f t="shared" ref="B80" si="52">IF($B$16&gt;0,$B$16,0)</f>
        <v>7</v>
      </c>
      <c r="C80" s="30"/>
      <c r="D80" s="31">
        <f t="shared" ref="D80" si="53">SUM(C73:C80)</f>
        <v>0</v>
      </c>
      <c r="E80" s="32"/>
      <c r="F80" s="33"/>
      <c r="G80" s="33">
        <f t="shared" si="47"/>
        <v>0</v>
      </c>
      <c r="H80" s="34">
        <f t="shared" si="48"/>
        <v>0</v>
      </c>
      <c r="I80" s="34">
        <f t="shared" ref="I80" si="54">IF(D80&gt;(32*(8-(COUNTBLANK(C73:C80)))+2),((C73+C74+C75+C76+C77+C78+C79+C80)-(32*(8-(COUNTBLANK(C73:C80)))+2))*$I$6,0)</f>
        <v>0</v>
      </c>
      <c r="J80" s="34">
        <f t="shared" ref="J80" si="55">IF(SUM(H73:H80)&gt;I80,SUM(H73:H80),I80)</f>
        <v>0</v>
      </c>
    </row>
    <row r="81" spans="1:10" x14ac:dyDescent="0.25">
      <c r="A81" s="28">
        <f>'[1]Grades TK-3'!A19</f>
        <v>43777</v>
      </c>
      <c r="B81" s="36" t="str">
        <f t="shared" si="2"/>
        <v>0</v>
      </c>
      <c r="C81" s="30"/>
      <c r="D81" s="31"/>
      <c r="E81" s="32"/>
      <c r="F81" s="33"/>
      <c r="G81" s="33">
        <f t="shared" si="47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47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47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7" t="str">
        <f t="shared" ref="B84" si="56">IF($B$12&gt;0,$B$12,0)</f>
        <v>3</v>
      </c>
      <c r="C84" s="30"/>
      <c r="D84" s="31"/>
      <c r="E84" s="32"/>
      <c r="F84" s="33"/>
      <c r="G84" s="33">
        <f t="shared" si="47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ref="B85" si="57">IF($B$13&gt;0,$B$13,0)</f>
        <v>4</v>
      </c>
      <c r="C85" s="30"/>
      <c r="D85" s="31"/>
      <c r="E85" s="32"/>
      <c r="F85" s="33"/>
      <c r="G85" s="33">
        <f t="shared" si="47"/>
        <v>0</v>
      </c>
      <c r="H85" s="34">
        <f t="shared" si="48"/>
        <v>0</v>
      </c>
      <c r="I85" s="34"/>
      <c r="J85" s="34"/>
    </row>
    <row r="86" spans="1:10" x14ac:dyDescent="0.25">
      <c r="A86" s="28"/>
      <c r="B86" s="37">
        <f t="shared" ref="B86" si="58">IF($B$14&gt;0,$B$14,0)</f>
        <v>5</v>
      </c>
      <c r="C86" s="30"/>
      <c r="D86" s="31"/>
      <c r="E86" s="32"/>
      <c r="F86" s="33"/>
      <c r="G86" s="33">
        <f t="shared" si="47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47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8">
        <f t="shared" ref="B88" si="59">IF($B$16&gt;0,$B$16,0)</f>
        <v>7</v>
      </c>
      <c r="C88" s="30"/>
      <c r="D88" s="31">
        <f t="shared" ref="D88" si="60">SUM(C81:C88)</f>
        <v>0</v>
      </c>
      <c r="E88" s="32"/>
      <c r="F88" s="33"/>
      <c r="G88" s="33">
        <f t="shared" si="47"/>
        <v>0</v>
      </c>
      <c r="H88" s="34">
        <f t="shared" si="48"/>
        <v>0</v>
      </c>
      <c r="I88" s="34">
        <f t="shared" ref="I88" si="61">IF(D88&gt;(32*(8-(COUNTBLANK(C81:C88)))+2),((C81+C82+C83+C84+C85+C86+C87+C88)-(32*(8-(COUNTBLANK(C81:C88)))+2))*$I$6,0)</f>
        <v>0</v>
      </c>
      <c r="J88" s="34">
        <f t="shared" ref="J88" si="62">IF(SUM(H81:H88)&gt;I88,SUM(H81:H88),I88)</f>
        <v>0</v>
      </c>
    </row>
    <row r="89" spans="1:10" x14ac:dyDescent="0.25">
      <c r="A89" s="28">
        <f>'[1]Grades TK-3'!A20</f>
        <v>43781</v>
      </c>
      <c r="B89" s="36" t="str">
        <f t="shared" si="2"/>
        <v>0</v>
      </c>
      <c r="C89" s="30"/>
      <c r="D89" s="31"/>
      <c r="E89" s="32"/>
      <c r="F89" s="33"/>
      <c r="G89" s="33">
        <f t="shared" si="47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47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47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 t="str">
        <f t="shared" ref="B92" si="63">IF($B$12&gt;0,$B$12,0)</f>
        <v>3</v>
      </c>
      <c r="C92" s="30"/>
      <c r="D92" s="31"/>
      <c r="E92" s="32"/>
      <c r="F92" s="33"/>
      <c r="G92" s="33">
        <f t="shared" si="47"/>
        <v>0</v>
      </c>
      <c r="H92" s="34">
        <f t="shared" si="48"/>
        <v>0</v>
      </c>
      <c r="I92" s="34"/>
      <c r="J92" s="34"/>
    </row>
    <row r="93" spans="1:10" x14ac:dyDescent="0.25">
      <c r="A93" s="28"/>
      <c r="B93" s="37">
        <f t="shared" ref="B93" si="64">IF($B$13&gt;0,$B$13,0)</f>
        <v>4</v>
      </c>
      <c r="C93" s="30"/>
      <c r="D93" s="31"/>
      <c r="E93" s="32"/>
      <c r="F93" s="33"/>
      <c r="G93" s="33">
        <f t="shared" si="47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7">
        <f t="shared" ref="B94" si="65">IF($B$14&gt;0,$B$14,0)</f>
        <v>5</v>
      </c>
      <c r="C94" s="30"/>
      <c r="D94" s="31"/>
      <c r="E94" s="32"/>
      <c r="F94" s="33"/>
      <c r="G94" s="33">
        <f t="shared" si="47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47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8">
        <f t="shared" ref="B96" si="66">IF($B$16&gt;0,$B$16,0)</f>
        <v>7</v>
      </c>
      <c r="C96" s="30"/>
      <c r="D96" s="31">
        <f t="shared" ref="D96" si="67">SUM(C89:C96)</f>
        <v>0</v>
      </c>
      <c r="E96" s="32"/>
      <c r="F96" s="33"/>
      <c r="G96" s="33">
        <f t="shared" si="47"/>
        <v>0</v>
      </c>
      <c r="H96" s="34">
        <f t="shared" si="48"/>
        <v>0</v>
      </c>
      <c r="I96" s="34">
        <f t="shared" ref="I96" si="68">IF(D96&gt;(32*(8-(COUNTBLANK(C89:C96)))+2),((C89+C90+C91+C92+C93+C94+C95+C96)-(32*(8-(COUNTBLANK(C89:C96)))+2))*$I$6,0)</f>
        <v>0</v>
      </c>
      <c r="J96" s="34">
        <f t="shared" ref="J96" si="69">IF(SUM(H89:H96)&gt;I96,SUM(H89:H96),I96)</f>
        <v>0</v>
      </c>
    </row>
    <row r="97" spans="1:10" x14ac:dyDescent="0.25">
      <c r="A97" s="28">
        <f>'[1]Grades TK-3'!A21</f>
        <v>43782</v>
      </c>
      <c r="B97" s="36" t="str">
        <f t="shared" si="2"/>
        <v>0</v>
      </c>
      <c r="C97" s="30"/>
      <c r="D97" s="31"/>
      <c r="E97" s="32"/>
      <c r="F97" s="33"/>
      <c r="G97" s="33">
        <f t="shared" si="47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47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47"/>
        <v>0</v>
      </c>
      <c r="H99" s="34">
        <f t="shared" si="48"/>
        <v>0</v>
      </c>
      <c r="I99" s="34"/>
      <c r="J99" s="34"/>
    </row>
    <row r="100" spans="1:10" x14ac:dyDescent="0.25">
      <c r="A100" s="28"/>
      <c r="B100" s="37" t="str">
        <f t="shared" ref="B100" si="70">IF($B$12&gt;0,$B$12,0)</f>
        <v>3</v>
      </c>
      <c r="C100" s="30"/>
      <c r="D100" s="31"/>
      <c r="E100" s="32"/>
      <c r="F100" s="33"/>
      <c r="G100" s="33">
        <f t="shared" si="47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7">
        <f t="shared" ref="B101" si="71">IF($B$13&gt;0,$B$13,0)</f>
        <v>4</v>
      </c>
      <c r="C101" s="30"/>
      <c r="D101" s="31"/>
      <c r="E101" s="32"/>
      <c r="F101" s="33"/>
      <c r="G101" s="33">
        <f t="shared" si="47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7">
        <f t="shared" ref="B102" si="72">IF($B$14&gt;0,$B$14,0)</f>
        <v>5</v>
      </c>
      <c r="C102" s="30"/>
      <c r="D102" s="31"/>
      <c r="E102" s="32"/>
      <c r="F102" s="33"/>
      <c r="G102" s="33">
        <f t="shared" si="47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47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8">
        <f t="shared" ref="B104" si="73">IF($B$16&gt;0,$B$16,0)</f>
        <v>7</v>
      </c>
      <c r="C104" s="30"/>
      <c r="D104" s="31">
        <f t="shared" ref="D104" si="74">SUM(C97:C104)</f>
        <v>0</v>
      </c>
      <c r="E104" s="32"/>
      <c r="F104" s="33"/>
      <c r="G104" s="33">
        <f t="shared" si="47"/>
        <v>0</v>
      </c>
      <c r="H104" s="34">
        <f t="shared" si="48"/>
        <v>0</v>
      </c>
      <c r="I104" s="34">
        <f t="shared" ref="I104" si="75">IF(D104&gt;(32*(8-(COUNTBLANK(C97:C104)))+2),((C97+C98+C99+C100+C101+C102+C103+C104)-(32*(8-(COUNTBLANK(C97:C104)))+2))*$I$6,0)</f>
        <v>0</v>
      </c>
      <c r="J104" s="34">
        <f t="shared" ref="J104" si="76">IF(SUM(H97:H104)&gt;I104,SUM(H97:H104),I104)</f>
        <v>0</v>
      </c>
    </row>
    <row r="105" spans="1:10" x14ac:dyDescent="0.25">
      <c r="A105" s="28">
        <f>'[1]Grades TK-3'!A22</f>
        <v>43783</v>
      </c>
      <c r="B105" s="36" t="str">
        <f t="shared" si="2"/>
        <v>0</v>
      </c>
      <c r="C105" s="30"/>
      <c r="D105" s="31"/>
      <c r="E105" s="32"/>
      <c r="F105" s="33"/>
      <c r="G105" s="33">
        <f t="shared" si="47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47"/>
        <v>0</v>
      </c>
      <c r="H106" s="34">
        <f t="shared" si="48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47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7" t="str">
        <f t="shared" ref="B108" si="77">IF($B$12&gt;0,$B$12,0)</f>
        <v>3</v>
      </c>
      <c r="C108" s="30"/>
      <c r="D108" s="31"/>
      <c r="E108" s="32"/>
      <c r="F108" s="33"/>
      <c r="G108" s="33">
        <f t="shared" si="47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7">
        <f t="shared" ref="B109" si="78">IF($B$13&gt;0,$B$13,0)</f>
        <v>4</v>
      </c>
      <c r="C109" s="30"/>
      <c r="D109" s="31"/>
      <c r="E109" s="32"/>
      <c r="F109" s="33"/>
      <c r="G109" s="33">
        <f t="shared" si="47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7">
        <f t="shared" ref="B110" si="79">IF($B$14&gt;0,$B$14,0)</f>
        <v>5</v>
      </c>
      <c r="C110" s="30"/>
      <c r="D110" s="31"/>
      <c r="E110" s="32"/>
      <c r="F110" s="33"/>
      <c r="G110" s="33">
        <f t="shared" si="47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47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8">
        <f t="shared" ref="B112" si="80">IF($B$16&gt;0,$B$16,0)</f>
        <v>7</v>
      </c>
      <c r="C112" s="30"/>
      <c r="D112" s="31">
        <f t="shared" ref="D112" si="81">SUM(C105:C112)</f>
        <v>0</v>
      </c>
      <c r="E112" s="32"/>
      <c r="F112" s="33"/>
      <c r="G112" s="33">
        <f t="shared" si="47"/>
        <v>0</v>
      </c>
      <c r="H112" s="34">
        <f t="shared" si="48"/>
        <v>0</v>
      </c>
      <c r="I112" s="34">
        <f t="shared" ref="I112" si="82">IF(D112&gt;(32*(8-(COUNTBLANK(C105:C112)))+2),((C105+C106+C107+C108+C109+C110+C111+C112)-(32*(8-(COUNTBLANK(C105:C112)))+2))*$I$6,0)</f>
        <v>0</v>
      </c>
      <c r="J112" s="34">
        <f t="shared" ref="J112" si="83">IF(SUM(H105:H112)&gt;I112,SUM(H105:H112),I112)</f>
        <v>0</v>
      </c>
    </row>
    <row r="113" spans="1:10" x14ac:dyDescent="0.25">
      <c r="A113" s="28">
        <f>'[1]Grades TK-3'!A23</f>
        <v>43784</v>
      </c>
      <c r="B113" s="36" t="str">
        <f t="shared" si="2"/>
        <v>0</v>
      </c>
      <c r="C113" s="30"/>
      <c r="D113" s="31"/>
      <c r="E113" s="32"/>
      <c r="F113" s="33"/>
      <c r="G113" s="33">
        <f t="shared" si="47"/>
        <v>0</v>
      </c>
      <c r="H113" s="34">
        <f t="shared" si="48"/>
        <v>0</v>
      </c>
      <c r="I113" s="34"/>
      <c r="J113" s="34"/>
    </row>
    <row r="114" spans="1:10" x14ac:dyDescent="0.25">
      <c r="A114" s="28"/>
      <c r="B114" s="37">
        <f t="shared" ref="B114" si="84">IF($B$10&gt;0,$B$10,0)</f>
        <v>1</v>
      </c>
      <c r="C114" s="30"/>
      <c r="D114" s="31"/>
      <c r="E114" s="32"/>
      <c r="F114" s="33"/>
      <c r="G114" s="33">
        <f t="shared" si="47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7">
        <f t="shared" ref="B115" si="85">IF($B$11&gt;0,$B$11,0)</f>
        <v>2</v>
      </c>
      <c r="C115" s="30"/>
      <c r="D115" s="31"/>
      <c r="E115" s="32"/>
      <c r="F115" s="33"/>
      <c r="G115" s="33">
        <f t="shared" si="47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7" t="str">
        <f t="shared" ref="B116" si="86">IF($B$12&gt;0,$B$12,0)</f>
        <v>3</v>
      </c>
      <c r="C116" s="30"/>
      <c r="D116" s="31"/>
      <c r="E116" s="32"/>
      <c r="F116" s="33"/>
      <c r="G116" s="33">
        <f t="shared" si="47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7">
        <f t="shared" ref="B117" si="87">IF($B$13&gt;0,$B$13,0)</f>
        <v>4</v>
      </c>
      <c r="C117" s="30"/>
      <c r="D117" s="31"/>
      <c r="E117" s="32"/>
      <c r="F117" s="33"/>
      <c r="G117" s="33">
        <f t="shared" si="47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7">
        <f t="shared" ref="B118" si="88">IF($B$14&gt;0,$B$14,0)</f>
        <v>5</v>
      </c>
      <c r="C118" s="30"/>
      <c r="D118" s="31"/>
      <c r="E118" s="32"/>
      <c r="F118" s="33"/>
      <c r="G118" s="33">
        <f t="shared" si="47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7">
        <f t="shared" ref="B119" si="89">IF($B$15&gt;0,$B$15,0)</f>
        <v>6</v>
      </c>
      <c r="C119" s="30"/>
      <c r="D119" s="31"/>
      <c r="E119" s="32"/>
      <c r="F119" s="33"/>
      <c r="G119" s="33">
        <f t="shared" si="47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8">
        <f t="shared" ref="B120" si="90">IF($B$16&gt;0,$B$16,0)</f>
        <v>7</v>
      </c>
      <c r="C120" s="30"/>
      <c r="D120" s="31">
        <f t="shared" ref="D120" si="91">SUM(C113:C120)</f>
        <v>0</v>
      </c>
      <c r="E120" s="32"/>
      <c r="F120" s="33"/>
      <c r="G120" s="33">
        <f t="shared" si="47"/>
        <v>0</v>
      </c>
      <c r="H120" s="34">
        <f t="shared" si="48"/>
        <v>0</v>
      </c>
      <c r="I120" s="34">
        <f t="shared" ref="I120" si="92">IF(D120&gt;(32*(8-(COUNTBLANK(C113:C120)))+2),((C113+C114+C115+C116+C117+C118+C119+C120)-(32*(8-(COUNTBLANK(C113:C120)))+2))*$I$6,0)</f>
        <v>0</v>
      </c>
      <c r="J120" s="34">
        <f t="shared" ref="J120" si="93">IF(SUM(H113:H120)&gt;I120,SUM(H113:H120),I120)</f>
        <v>0</v>
      </c>
    </row>
    <row r="121" spans="1:10" x14ac:dyDescent="0.25">
      <c r="A121" s="28">
        <f>'[1]Grades TK-3'!A24</f>
        <v>43787</v>
      </c>
      <c r="B121" s="36" t="str">
        <f t="shared" si="2"/>
        <v>0</v>
      </c>
      <c r="C121" s="30"/>
      <c r="D121" s="31"/>
      <c r="E121" s="32"/>
      <c r="F121" s="33"/>
      <c r="G121" s="33">
        <f t="shared" si="47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7">
        <f t="shared" ref="B122" si="94">IF($B$10&gt;0,$B$10,0)</f>
        <v>1</v>
      </c>
      <c r="C122" s="30"/>
      <c r="D122" s="31"/>
      <c r="E122" s="32"/>
      <c r="F122" s="33"/>
      <c r="G122" s="33">
        <f t="shared" si="47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7">
        <f t="shared" ref="B123" si="95">IF($B$11&gt;0,$B$11,0)</f>
        <v>2</v>
      </c>
      <c r="C123" s="30"/>
      <c r="D123" s="31"/>
      <c r="E123" s="32"/>
      <c r="F123" s="33"/>
      <c r="G123" s="33">
        <f t="shared" si="47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7" t="str">
        <f t="shared" ref="B124" si="96">IF($B$12&gt;0,$B$12,0)</f>
        <v>3</v>
      </c>
      <c r="C124" s="30"/>
      <c r="D124" s="31"/>
      <c r="E124" s="32"/>
      <c r="F124" s="33"/>
      <c r="G124" s="33">
        <f t="shared" si="47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7">
        <f t="shared" ref="B125" si="97">IF($B$13&gt;0,$B$13,0)</f>
        <v>4</v>
      </c>
      <c r="C125" s="30"/>
      <c r="D125" s="31"/>
      <c r="E125" s="32"/>
      <c r="F125" s="33"/>
      <c r="G125" s="33">
        <f t="shared" si="47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7">
        <f t="shared" ref="B126" si="98">IF($B$14&gt;0,$B$14,0)</f>
        <v>5</v>
      </c>
      <c r="C126" s="30"/>
      <c r="D126" s="31"/>
      <c r="E126" s="32"/>
      <c r="F126" s="33"/>
      <c r="G126" s="33">
        <f t="shared" si="47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ref="B127" si="99">IF($B$15&gt;0,$B$15,0)</f>
        <v>6</v>
      </c>
      <c r="C127" s="30"/>
      <c r="D127" s="31"/>
      <c r="E127" s="32"/>
      <c r="F127" s="33"/>
      <c r="G127" s="33">
        <f t="shared" si="47"/>
        <v>0</v>
      </c>
      <c r="H127" s="34">
        <f t="shared" si="48"/>
        <v>0</v>
      </c>
      <c r="I127" s="34"/>
      <c r="J127" s="34"/>
    </row>
    <row r="128" spans="1:10" x14ac:dyDescent="0.25">
      <c r="A128" s="28"/>
      <c r="B128" s="38">
        <f t="shared" ref="B128" si="100">IF($B$16&gt;0,$B$16,0)</f>
        <v>7</v>
      </c>
      <c r="C128" s="30"/>
      <c r="D128" s="31">
        <f t="shared" ref="D128" si="101">SUM(C121:C128)</f>
        <v>0</v>
      </c>
      <c r="E128" s="32"/>
      <c r="F128" s="33"/>
      <c r="G128" s="33">
        <f t="shared" si="47"/>
        <v>0</v>
      </c>
      <c r="H128" s="34">
        <f t="shared" si="48"/>
        <v>0</v>
      </c>
      <c r="I128" s="34">
        <f t="shared" ref="I128" si="102">IF(D128&gt;(32*(8-(COUNTBLANK(C121:C128)))+2),((C121+C122+C123+C124+C125+C126+C127+C128)-(32*(8-(COUNTBLANK(C121:C128)))+2))*$I$6,0)</f>
        <v>0</v>
      </c>
      <c r="J128" s="34">
        <f t="shared" ref="J128" si="103">IF(SUM(H121:H128)&gt;I128,SUM(H121:H128),I128)</f>
        <v>0</v>
      </c>
    </row>
    <row r="129" spans="1:10" x14ac:dyDescent="0.25">
      <c r="A129" s="28">
        <f>'[1]Grades TK-3'!A25</f>
        <v>43788</v>
      </c>
      <c r="B129" s="36" t="str">
        <f t="shared" si="2"/>
        <v>0</v>
      </c>
      <c r="C129" s="30"/>
      <c r="D129" s="31"/>
      <c r="E129" s="32"/>
      <c r="F129" s="33"/>
      <c r="G129" s="33">
        <f t="shared" si="47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7">
        <f t="shared" ref="B130" si="104">IF($B$10&gt;0,$B$10,0)</f>
        <v>1</v>
      </c>
      <c r="C130" s="30"/>
      <c r="D130" s="31"/>
      <c r="E130" s="32"/>
      <c r="F130" s="33"/>
      <c r="G130" s="33">
        <f t="shared" si="47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7">
        <f t="shared" ref="B131" si="105">IF($B$11&gt;0,$B$11,0)</f>
        <v>2</v>
      </c>
      <c r="C131" s="30"/>
      <c r="D131" s="31"/>
      <c r="E131" s="32"/>
      <c r="F131" s="33"/>
      <c r="G131" s="33">
        <f t="shared" si="47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7" t="str">
        <f t="shared" ref="B132" si="106">IF($B$12&gt;0,$B$12,0)</f>
        <v>3</v>
      </c>
      <c r="C132" s="30"/>
      <c r="D132" s="31"/>
      <c r="E132" s="32"/>
      <c r="F132" s="33"/>
      <c r="G132" s="33">
        <f t="shared" si="47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7">
        <f t="shared" ref="B133" si="107">IF($B$13&gt;0,$B$13,0)</f>
        <v>4</v>
      </c>
      <c r="C133" s="30"/>
      <c r="D133" s="31"/>
      <c r="E133" s="32"/>
      <c r="F133" s="33"/>
      <c r="G133" s="33">
        <f t="shared" si="47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ref="B134" si="108">IF($B$14&gt;0,$B$14,0)</f>
        <v>5</v>
      </c>
      <c r="C134" s="30"/>
      <c r="D134" s="31"/>
      <c r="E134" s="32"/>
      <c r="F134" s="33"/>
      <c r="G134" s="33">
        <f t="shared" si="47"/>
        <v>0</v>
      </c>
      <c r="H134" s="34">
        <f t="shared" si="48"/>
        <v>0</v>
      </c>
      <c r="I134" s="34"/>
      <c r="J134" s="34"/>
    </row>
    <row r="135" spans="1:10" x14ac:dyDescent="0.25">
      <c r="A135" s="28"/>
      <c r="B135" s="37">
        <f t="shared" ref="B135" si="109">IF($B$15&gt;0,$B$15,0)</f>
        <v>6</v>
      </c>
      <c r="C135" s="30"/>
      <c r="D135" s="31"/>
      <c r="E135" s="32"/>
      <c r="F135" s="33"/>
      <c r="G135" s="33">
        <f t="shared" si="47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8">
        <f t="shared" ref="B136" si="110">IF($B$16&gt;0,$B$16,0)</f>
        <v>7</v>
      </c>
      <c r="C136" s="30"/>
      <c r="D136" s="31">
        <f t="shared" ref="D136" si="111">SUM(C129:C136)</f>
        <v>0</v>
      </c>
      <c r="E136" s="32"/>
      <c r="F136" s="33"/>
      <c r="G136" s="33">
        <f t="shared" si="47"/>
        <v>0</v>
      </c>
      <c r="H136" s="34">
        <f t="shared" si="48"/>
        <v>0</v>
      </c>
      <c r="I136" s="34">
        <f t="shared" ref="I136" si="112">IF(D136&gt;(32*(8-(COUNTBLANK(C129:C136)))+2),((C129+C130+C131+C132+C133+C134+C135+C136)-(32*(8-(COUNTBLANK(C129:C136)))+2))*$I$6,0)</f>
        <v>0</v>
      </c>
      <c r="J136" s="34">
        <f t="shared" ref="J136" si="113">IF(SUM(H129:H136)&gt;I136,SUM(H129:H136),I136)</f>
        <v>0</v>
      </c>
    </row>
    <row r="137" spans="1:10" x14ac:dyDescent="0.25">
      <c r="A137" s="28">
        <f>'[1]Grades TK-3'!A26</f>
        <v>43789</v>
      </c>
      <c r="B137" s="36" t="str">
        <f t="shared" si="2"/>
        <v>0</v>
      </c>
      <c r="C137" s="30"/>
      <c r="D137" s="31"/>
      <c r="E137" s="32"/>
      <c r="F137" s="33"/>
      <c r="G137" s="33">
        <f t="shared" si="47"/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7">
        <f t="shared" ref="B138" si="114">IF($B$10&gt;0,$B$10,0)</f>
        <v>1</v>
      </c>
      <c r="C138" s="30"/>
      <c r="D138" s="31"/>
      <c r="E138" s="32"/>
      <c r="F138" s="33"/>
      <c r="G138" s="33">
        <f t="shared" ref="G138:G160" si="115">IF(C138&gt;$C$6,(C138-$C$6)*$G$6,0)</f>
        <v>0</v>
      </c>
      <c r="H138" s="34">
        <f t="shared" ref="H138:H160" si="116">G138</f>
        <v>0</v>
      </c>
      <c r="I138" s="34"/>
      <c r="J138" s="34"/>
    </row>
    <row r="139" spans="1:10" x14ac:dyDescent="0.25">
      <c r="A139" s="28"/>
      <c r="B139" s="37">
        <f t="shared" ref="B139" si="117">IF($B$11&gt;0,$B$11,0)</f>
        <v>2</v>
      </c>
      <c r="C139" s="30"/>
      <c r="D139" s="31"/>
      <c r="E139" s="32"/>
      <c r="F139" s="33"/>
      <c r="G139" s="33">
        <f t="shared" si="115"/>
        <v>0</v>
      </c>
      <c r="H139" s="34">
        <f t="shared" si="116"/>
        <v>0</v>
      </c>
      <c r="I139" s="34"/>
      <c r="J139" s="34"/>
    </row>
    <row r="140" spans="1:10" x14ac:dyDescent="0.25">
      <c r="A140" s="28"/>
      <c r="B140" s="37" t="str">
        <f t="shared" ref="B140" si="118">IF($B$12&gt;0,$B$12,0)</f>
        <v>3</v>
      </c>
      <c r="C140" s="30"/>
      <c r="D140" s="31"/>
      <c r="E140" s="32"/>
      <c r="F140" s="33"/>
      <c r="G140" s="33">
        <f t="shared" si="115"/>
        <v>0</v>
      </c>
      <c r="H140" s="34">
        <f t="shared" si="116"/>
        <v>0</v>
      </c>
      <c r="I140" s="34"/>
      <c r="J140" s="34"/>
    </row>
    <row r="141" spans="1:10" x14ac:dyDescent="0.25">
      <c r="A141" s="28"/>
      <c r="B141" s="37">
        <f t="shared" ref="B141" si="119">IF($B$13&gt;0,$B$13,0)</f>
        <v>4</v>
      </c>
      <c r="C141" s="30"/>
      <c r="D141" s="31"/>
      <c r="E141" s="32"/>
      <c r="F141" s="33"/>
      <c r="G141" s="33">
        <f t="shared" si="115"/>
        <v>0</v>
      </c>
      <c r="H141" s="34">
        <f t="shared" si="116"/>
        <v>0</v>
      </c>
      <c r="I141" s="34"/>
      <c r="J141" s="34"/>
    </row>
    <row r="142" spans="1:10" x14ac:dyDescent="0.25">
      <c r="A142" s="28"/>
      <c r="B142" s="37">
        <f t="shared" ref="B142" si="120">IF($B$14&gt;0,$B$14,0)</f>
        <v>5</v>
      </c>
      <c r="C142" s="30"/>
      <c r="D142" s="31"/>
      <c r="E142" s="32"/>
      <c r="F142" s="33"/>
      <c r="G142" s="33">
        <f t="shared" si="115"/>
        <v>0</v>
      </c>
      <c r="H142" s="34">
        <f t="shared" si="116"/>
        <v>0</v>
      </c>
      <c r="I142" s="34"/>
      <c r="J142" s="34"/>
    </row>
    <row r="143" spans="1:10" x14ac:dyDescent="0.25">
      <c r="A143" s="28"/>
      <c r="B143" s="37">
        <f t="shared" ref="B143" si="121">IF($B$15&gt;0,$B$15,0)</f>
        <v>6</v>
      </c>
      <c r="C143" s="30"/>
      <c r="D143" s="31"/>
      <c r="E143" s="32"/>
      <c r="F143" s="33"/>
      <c r="G143" s="33">
        <f t="shared" si="115"/>
        <v>0</v>
      </c>
      <c r="H143" s="34">
        <f t="shared" si="116"/>
        <v>0</v>
      </c>
      <c r="I143" s="34"/>
      <c r="J143" s="34"/>
    </row>
    <row r="144" spans="1:10" x14ac:dyDescent="0.25">
      <c r="A144" s="28"/>
      <c r="B144" s="38">
        <f t="shared" ref="B144" si="122">IF($B$16&gt;0,$B$16,0)</f>
        <v>7</v>
      </c>
      <c r="C144" s="30"/>
      <c r="D144" s="31">
        <f t="shared" ref="D144" si="123">SUM(C137:C144)</f>
        <v>0</v>
      </c>
      <c r="E144" s="32"/>
      <c r="F144" s="33"/>
      <c r="G144" s="33">
        <f t="shared" si="115"/>
        <v>0</v>
      </c>
      <c r="H144" s="34">
        <f t="shared" si="116"/>
        <v>0</v>
      </c>
      <c r="I144" s="34">
        <f t="shared" ref="I144" si="124">IF(D144&gt;(32*(8-(COUNTBLANK(C137:C144)))+2),((C137+C138+C139+C140+C141+C142+C143+C144)-(32*(8-(COUNTBLANK(C137:C144)))+2))*$I$6,0)</f>
        <v>0</v>
      </c>
      <c r="J144" s="34">
        <f t="shared" ref="J144" si="125">IF(SUM(H137:H144)&gt;I144,SUM(H137:H144),I144)</f>
        <v>0</v>
      </c>
    </row>
    <row r="145" spans="1:10" x14ac:dyDescent="0.25">
      <c r="A145" s="28">
        <f>'[1]Grades TK-3'!A27</f>
        <v>43790</v>
      </c>
      <c r="B145" s="36" t="str">
        <f t="shared" si="2"/>
        <v>0</v>
      </c>
      <c r="C145" s="30"/>
      <c r="D145" s="31"/>
      <c r="E145" s="32"/>
      <c r="F145" s="33"/>
      <c r="G145" s="33">
        <f t="shared" si="115"/>
        <v>0</v>
      </c>
      <c r="H145" s="34">
        <f t="shared" si="116"/>
        <v>0</v>
      </c>
      <c r="I145" s="34"/>
      <c r="J145" s="34"/>
    </row>
    <row r="146" spans="1:10" x14ac:dyDescent="0.25">
      <c r="A146" s="28"/>
      <c r="B146" s="37">
        <f t="shared" ref="B146" si="126">IF($B$10&gt;0,$B$10,0)</f>
        <v>1</v>
      </c>
      <c r="C146" s="30"/>
      <c r="D146" s="31"/>
      <c r="E146" s="32"/>
      <c r="F146" s="33"/>
      <c r="G146" s="33">
        <f t="shared" si="115"/>
        <v>0</v>
      </c>
      <c r="H146" s="34">
        <f t="shared" si="116"/>
        <v>0</v>
      </c>
      <c r="I146" s="34"/>
      <c r="J146" s="34"/>
    </row>
    <row r="147" spans="1:10" x14ac:dyDescent="0.25">
      <c r="A147" s="28"/>
      <c r="B147" s="37">
        <f t="shared" ref="B147" si="127">IF($B$11&gt;0,$B$11,0)</f>
        <v>2</v>
      </c>
      <c r="C147" s="30"/>
      <c r="D147" s="31"/>
      <c r="E147" s="32"/>
      <c r="F147" s="33"/>
      <c r="G147" s="33">
        <f t="shared" si="115"/>
        <v>0</v>
      </c>
      <c r="H147" s="34">
        <f t="shared" si="116"/>
        <v>0</v>
      </c>
      <c r="I147" s="34"/>
      <c r="J147" s="34"/>
    </row>
    <row r="148" spans="1:10" x14ac:dyDescent="0.25">
      <c r="A148" s="28"/>
      <c r="B148" s="37" t="str">
        <f t="shared" ref="B148" si="128">IF($B$12&gt;0,$B$12,0)</f>
        <v>3</v>
      </c>
      <c r="C148" s="30"/>
      <c r="D148" s="31"/>
      <c r="E148" s="32"/>
      <c r="F148" s="33"/>
      <c r="G148" s="33">
        <f t="shared" si="115"/>
        <v>0</v>
      </c>
      <c r="H148" s="34">
        <f t="shared" si="116"/>
        <v>0</v>
      </c>
      <c r="I148" s="34"/>
      <c r="J148" s="34"/>
    </row>
    <row r="149" spans="1:10" x14ac:dyDescent="0.25">
      <c r="A149" s="28"/>
      <c r="B149" s="37">
        <f t="shared" ref="B149" si="129">IF($B$13&gt;0,$B$13,0)</f>
        <v>4</v>
      </c>
      <c r="C149" s="30"/>
      <c r="D149" s="31"/>
      <c r="E149" s="32"/>
      <c r="F149" s="33"/>
      <c r="G149" s="33">
        <f t="shared" si="115"/>
        <v>0</v>
      </c>
      <c r="H149" s="34">
        <f t="shared" si="116"/>
        <v>0</v>
      </c>
      <c r="I149" s="34"/>
      <c r="J149" s="34"/>
    </row>
    <row r="150" spans="1:10" x14ac:dyDescent="0.25">
      <c r="A150" s="28"/>
      <c r="B150" s="37">
        <f t="shared" ref="B150" si="130">IF($B$14&gt;0,$B$14,0)</f>
        <v>5</v>
      </c>
      <c r="C150" s="30"/>
      <c r="D150" s="31"/>
      <c r="E150" s="32"/>
      <c r="F150" s="33"/>
      <c r="G150" s="33">
        <f t="shared" si="115"/>
        <v>0</v>
      </c>
      <c r="H150" s="34">
        <f t="shared" si="116"/>
        <v>0</v>
      </c>
      <c r="I150" s="34"/>
      <c r="J150" s="34"/>
    </row>
    <row r="151" spans="1:10" x14ac:dyDescent="0.25">
      <c r="A151" s="28"/>
      <c r="B151" s="37">
        <f t="shared" ref="B151" si="131">IF($B$15&gt;0,$B$15,0)</f>
        <v>6</v>
      </c>
      <c r="C151" s="30"/>
      <c r="D151" s="31"/>
      <c r="E151" s="32"/>
      <c r="F151" s="33"/>
      <c r="G151" s="33">
        <f t="shared" si="115"/>
        <v>0</v>
      </c>
      <c r="H151" s="34">
        <f t="shared" si="116"/>
        <v>0</v>
      </c>
      <c r="I151" s="34"/>
      <c r="J151" s="34"/>
    </row>
    <row r="152" spans="1:10" x14ac:dyDescent="0.25">
      <c r="A152" s="28"/>
      <c r="B152" s="38">
        <f t="shared" ref="B152" si="132">IF($B$16&gt;0,$B$16,0)</f>
        <v>7</v>
      </c>
      <c r="C152" s="30"/>
      <c r="D152" s="31">
        <f t="shared" ref="D152" si="133">SUM(C145:C152)</f>
        <v>0</v>
      </c>
      <c r="E152" s="32"/>
      <c r="F152" s="33"/>
      <c r="G152" s="33">
        <f t="shared" si="115"/>
        <v>0</v>
      </c>
      <c r="H152" s="34">
        <f t="shared" si="116"/>
        <v>0</v>
      </c>
      <c r="I152" s="34">
        <f t="shared" ref="I152" si="134">IF(D152&gt;(32*(8-(COUNTBLANK(C145:C152)))+2),((C145+C146+C147+C148+C149+C150+C151+C152)-(32*(8-(COUNTBLANK(C145:C152)))+2))*$I$6,0)</f>
        <v>0</v>
      </c>
      <c r="J152" s="34">
        <f t="shared" ref="J152" si="135">IF(SUM(H145:H152)&gt;I152,SUM(H145:H152),I152)</f>
        <v>0</v>
      </c>
    </row>
    <row r="153" spans="1:10" x14ac:dyDescent="0.25">
      <c r="A153" s="28">
        <f>'[1]Grades TK-3'!A28</f>
        <v>43791</v>
      </c>
      <c r="B153" s="36" t="str">
        <f t="shared" si="2"/>
        <v>0</v>
      </c>
      <c r="C153" s="30"/>
      <c r="D153" s="31"/>
      <c r="E153" s="32"/>
      <c r="F153" s="33"/>
      <c r="G153" s="33">
        <f t="shared" si="115"/>
        <v>0</v>
      </c>
      <c r="H153" s="34">
        <f t="shared" si="116"/>
        <v>0</v>
      </c>
      <c r="I153" s="34"/>
      <c r="J153" s="34"/>
    </row>
    <row r="154" spans="1:10" x14ac:dyDescent="0.25">
      <c r="A154" s="28"/>
      <c r="B154" s="37">
        <f t="shared" ref="B154" si="136">IF($B$10&gt;0,$B$10,0)</f>
        <v>1</v>
      </c>
      <c r="C154" s="30"/>
      <c r="D154" s="31"/>
      <c r="E154" s="32"/>
      <c r="F154" s="33"/>
      <c r="G154" s="33">
        <f t="shared" si="115"/>
        <v>0</v>
      </c>
      <c r="H154" s="34">
        <f t="shared" si="116"/>
        <v>0</v>
      </c>
      <c r="I154" s="34"/>
      <c r="J154" s="34"/>
    </row>
    <row r="155" spans="1:10" x14ac:dyDescent="0.25">
      <c r="A155" s="28"/>
      <c r="B155" s="37">
        <f t="shared" ref="B155" si="137">IF($B$11&gt;0,$B$11,0)</f>
        <v>2</v>
      </c>
      <c r="C155" s="30"/>
      <c r="D155" s="31"/>
      <c r="E155" s="32"/>
      <c r="F155" s="33"/>
      <c r="G155" s="33">
        <f t="shared" si="115"/>
        <v>0</v>
      </c>
      <c r="H155" s="34">
        <f t="shared" si="116"/>
        <v>0</v>
      </c>
      <c r="I155" s="34"/>
      <c r="J155" s="34"/>
    </row>
    <row r="156" spans="1:10" x14ac:dyDescent="0.25">
      <c r="A156" s="28"/>
      <c r="B156" s="37" t="str">
        <f t="shared" ref="B156" si="138">IF($B$12&gt;0,$B$12,0)</f>
        <v>3</v>
      </c>
      <c r="C156" s="30"/>
      <c r="D156" s="31"/>
      <c r="E156" s="32"/>
      <c r="F156" s="33"/>
      <c r="G156" s="33">
        <f t="shared" si="115"/>
        <v>0</v>
      </c>
      <c r="H156" s="34">
        <f t="shared" si="116"/>
        <v>0</v>
      </c>
      <c r="I156" s="34"/>
      <c r="J156" s="34"/>
    </row>
    <row r="157" spans="1:10" x14ac:dyDescent="0.25">
      <c r="A157" s="28"/>
      <c r="B157" s="37">
        <f t="shared" ref="B157" si="139">IF($B$13&gt;0,$B$13,0)</f>
        <v>4</v>
      </c>
      <c r="C157" s="30"/>
      <c r="D157" s="31"/>
      <c r="E157" s="32"/>
      <c r="F157" s="33"/>
      <c r="G157" s="33">
        <f t="shared" si="115"/>
        <v>0</v>
      </c>
      <c r="H157" s="34">
        <f t="shared" si="116"/>
        <v>0</v>
      </c>
      <c r="I157" s="34"/>
      <c r="J157" s="34"/>
    </row>
    <row r="158" spans="1:10" x14ac:dyDescent="0.25">
      <c r="A158" s="28"/>
      <c r="B158" s="37">
        <f t="shared" ref="B158" si="140">IF($B$14&gt;0,$B$14,0)</f>
        <v>5</v>
      </c>
      <c r="C158" s="30"/>
      <c r="D158" s="31"/>
      <c r="E158" s="32"/>
      <c r="F158" s="33"/>
      <c r="G158" s="33">
        <f t="shared" si="115"/>
        <v>0</v>
      </c>
      <c r="H158" s="34">
        <f t="shared" si="116"/>
        <v>0</v>
      </c>
      <c r="I158" s="34"/>
      <c r="J158" s="34"/>
    </row>
    <row r="159" spans="1:10" x14ac:dyDescent="0.25">
      <c r="A159" s="28"/>
      <c r="B159" s="37">
        <f t="shared" ref="B159" si="141">IF($B$15&gt;0,$B$15,0)</f>
        <v>6</v>
      </c>
      <c r="C159" s="30"/>
      <c r="D159" s="31"/>
      <c r="E159" s="32"/>
      <c r="F159" s="33"/>
      <c r="G159" s="33">
        <f t="shared" si="115"/>
        <v>0</v>
      </c>
      <c r="H159" s="34">
        <f t="shared" si="116"/>
        <v>0</v>
      </c>
      <c r="I159" s="34"/>
      <c r="J159" s="34"/>
    </row>
    <row r="160" spans="1:10" x14ac:dyDescent="0.25">
      <c r="A160" s="28"/>
      <c r="B160" s="38">
        <f t="shared" ref="B160" si="142">IF($B$16&gt;0,$B$16,0)</f>
        <v>7</v>
      </c>
      <c r="C160" s="30"/>
      <c r="D160" s="31">
        <f t="shared" ref="D160" si="143">SUM(C153:C160)</f>
        <v>0</v>
      </c>
      <c r="E160" s="32"/>
      <c r="F160" s="33"/>
      <c r="G160" s="33">
        <f t="shared" si="115"/>
        <v>0</v>
      </c>
      <c r="H160" s="34">
        <f t="shared" si="116"/>
        <v>0</v>
      </c>
      <c r="I160" s="34">
        <f t="shared" ref="I160" si="144">IF(D160&gt;(32*(8-(COUNTBLANK(C153:C160)))+2),((C153+C154+C155+C156+C157+C158+C159+C160)-(32*(8-(COUNTBLANK(C153:C160)))+2))*$I$6,0)</f>
        <v>0</v>
      </c>
      <c r="J160" s="34">
        <f t="shared" ref="J160" si="145">IF(SUM(H153:H160)&gt;I160,SUM(H153:H160),I160)</f>
        <v>0</v>
      </c>
    </row>
    <row r="161" spans="1:10" ht="18.75" x14ac:dyDescent="0.3">
      <c r="A161" s="39" t="s">
        <v>18</v>
      </c>
      <c r="B161" s="40"/>
      <c r="C161" s="41"/>
      <c r="D161" s="42"/>
      <c r="E161" s="42"/>
      <c r="F161" s="43"/>
      <c r="G161" s="44"/>
      <c r="H161" s="45"/>
      <c r="I161" s="45"/>
      <c r="J161" s="46">
        <f>SUM(J9:J160)</f>
        <v>0</v>
      </c>
    </row>
    <row r="162" spans="1:10" x14ac:dyDescent="0.25">
      <c r="A162" s="5" t="str">
        <f>'[1]Grades TK-3'!A30</f>
        <v>Subtotal -October</v>
      </c>
      <c r="B162" s="5"/>
      <c r="C162" s="5"/>
      <c r="D162" s="5"/>
      <c r="E162" s="5"/>
      <c r="F162" s="5"/>
      <c r="G162" s="5"/>
      <c r="H162" s="5"/>
      <c r="I162" s="5"/>
      <c r="J162" s="34">
        <f>SUM(J16:J40)</f>
        <v>0</v>
      </c>
    </row>
    <row r="163" spans="1:10" x14ac:dyDescent="0.25">
      <c r="A163" s="5" t="str">
        <f>'[1]Grades TK-3'!A31</f>
        <v>Subtotal -November</v>
      </c>
      <c r="B163" s="5"/>
      <c r="C163" s="5"/>
      <c r="D163" s="5"/>
      <c r="E163" s="5"/>
      <c r="F163" s="5"/>
      <c r="G163" s="5"/>
      <c r="H163" s="5"/>
      <c r="I163" s="5"/>
      <c r="J163" s="34">
        <f>SUM(J41:J160)</f>
        <v>0</v>
      </c>
    </row>
    <row r="164" spans="1:10" x14ac:dyDescent="0.25">
      <c r="A164" s="5" t="str">
        <f>'[1]Grades TK-3'!32:32</f>
        <v>Subtotal -</v>
      </c>
      <c r="B164" s="5"/>
      <c r="C164" s="5"/>
      <c r="D164" s="5"/>
      <c r="E164" s="5"/>
      <c r="F164" s="5"/>
      <c r="G164" s="5"/>
      <c r="H164" s="5"/>
      <c r="I164" s="5"/>
      <c r="J164" s="34"/>
    </row>
    <row r="165" spans="1:10" ht="15.75" thickBot="1" x14ac:dyDescent="0.3">
      <c r="A165" s="47" t="s">
        <v>19</v>
      </c>
      <c r="B165" s="47"/>
      <c r="C165" s="47"/>
      <c r="D165" s="47"/>
      <c r="E165" s="47"/>
      <c r="F165" s="47"/>
      <c r="G165" s="47"/>
      <c r="H165" s="47"/>
      <c r="I165" s="47"/>
      <c r="J165" s="48">
        <f>SUM(J162:J164)</f>
        <v>0</v>
      </c>
    </row>
    <row r="166" spans="1:10" ht="8.1" customHeight="1" thickTop="1" x14ac:dyDescent="0.25">
      <c r="A166" s="3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49" t="s">
        <v>20</v>
      </c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8.1" customHeight="1" x14ac:dyDescent="0.25">
      <c r="A168" s="3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0" t="s">
        <v>21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1" t="s">
        <v>22</v>
      </c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9.9499999999999993" customHeight="1" x14ac:dyDescent="0.25">
      <c r="A171" s="2"/>
      <c r="B171" s="2"/>
      <c r="D171" s="2"/>
      <c r="E171" s="2"/>
    </row>
    <row r="172" spans="1:10" x14ac:dyDescent="0.25">
      <c r="C172" s="54"/>
      <c r="E172" s="1"/>
    </row>
    <row r="173" spans="1:10" x14ac:dyDescent="0.25">
      <c r="A173" s="55" t="s">
        <v>23</v>
      </c>
      <c r="B173" s="56"/>
      <c r="C173" s="57"/>
      <c r="D173" s="57"/>
      <c r="E173" s="1"/>
      <c r="G173" s="58" t="s">
        <v>10</v>
      </c>
      <c r="H173" s="58"/>
    </row>
    <row r="174" spans="1:10" ht="9.9499999999999993" customHeight="1" x14ac:dyDescent="0.25">
      <c r="A174" s="2"/>
      <c r="B174" s="2"/>
      <c r="D174" s="2"/>
      <c r="E174" s="1"/>
    </row>
    <row r="175" spans="1:10" x14ac:dyDescent="0.25">
      <c r="A175" s="59"/>
      <c r="B175" s="60"/>
      <c r="C175" s="61"/>
      <c r="D175" s="62"/>
      <c r="E175" s="1"/>
    </row>
    <row r="176" spans="1:10" ht="17.25" x14ac:dyDescent="0.25">
      <c r="A176" s="55" t="s">
        <v>24</v>
      </c>
      <c r="B176" s="63"/>
      <c r="C176" s="63"/>
      <c r="D176" s="64"/>
      <c r="E176" s="1"/>
      <c r="G176" s="58" t="s">
        <v>10</v>
      </c>
      <c r="H176" s="58"/>
    </row>
    <row r="177" spans="1:8" x14ac:dyDescent="0.25">
      <c r="A177" s="65"/>
      <c r="B177" s="66"/>
      <c r="C177" s="67"/>
      <c r="D177" s="67"/>
      <c r="E177" s="1"/>
      <c r="G177" s="1"/>
      <c r="H177" s="1"/>
    </row>
    <row r="178" spans="1:8" ht="9.9499999999999993" customHeight="1" x14ac:dyDescent="0.25">
      <c r="A178" s="2"/>
      <c r="B178" s="2"/>
      <c r="D178" s="2"/>
      <c r="E178" s="2"/>
    </row>
    <row r="179" spans="1:8" x14ac:dyDescent="0.25">
      <c r="A179" s="2" t="s">
        <v>25</v>
      </c>
      <c r="B179" s="2"/>
      <c r="D179" s="2"/>
      <c r="E179" s="2"/>
    </row>
    <row r="180" spans="1:8" ht="18.75" x14ac:dyDescent="0.3">
      <c r="A180" s="73" t="s">
        <v>26</v>
      </c>
      <c r="B180" s="73"/>
      <c r="C180" s="73"/>
      <c r="D180" s="73"/>
      <c r="E180" s="73"/>
      <c r="F180" s="73"/>
    </row>
  </sheetData>
  <sheetProtection algorithmName="SHA-512" hashValue="hdFfLLzTuPW2pcDfW8+fcd7Y0DGctlk3zW7/BPRjxUcNgM5omZdv6wmTImI8W4IcIcnSrA3NVWZN75EDAvbQ+A==" saltValue="JvRgjp1acOLtAd9woOZH5g==" spinCount="100000" sheet="1" objects="1" scenarios="1"/>
  <mergeCells count="6">
    <mergeCell ref="A180:F180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2019-07-18T21:14:34Z</dcterms:created>
  <dcterms:modified xsi:type="dcterms:W3CDTF">2019-07-19T15:56:09Z</dcterms:modified>
</cp:coreProperties>
</file>