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FTE'!$A$1:$I$93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6" i="1"/>
  <c r="H74" i="1"/>
  <c r="G74" i="1"/>
  <c r="F74" i="1"/>
  <c r="D74" i="1"/>
  <c r="B74" i="1"/>
  <c r="G73" i="1"/>
  <c r="F73" i="1"/>
  <c r="B73" i="1"/>
  <c r="F72" i="1"/>
  <c r="G72" i="1" s="1"/>
  <c r="B72" i="1"/>
  <c r="F71" i="1"/>
  <c r="G71" i="1" s="1"/>
  <c r="B71" i="1"/>
  <c r="G70" i="1"/>
  <c r="F70" i="1"/>
  <c r="B70" i="1"/>
  <c r="G69" i="1"/>
  <c r="F69" i="1"/>
  <c r="B69" i="1"/>
  <c r="A69" i="1"/>
  <c r="F68" i="1"/>
  <c r="G68" i="1" s="1"/>
  <c r="D68" i="1"/>
  <c r="H68" i="1" s="1"/>
  <c r="B68" i="1"/>
  <c r="F67" i="1"/>
  <c r="G67" i="1" s="1"/>
  <c r="B67" i="1"/>
  <c r="F66" i="1"/>
  <c r="G66" i="1" s="1"/>
  <c r="B66" i="1"/>
  <c r="G65" i="1"/>
  <c r="F65" i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G61" i="1"/>
  <c r="F61" i="1"/>
  <c r="B61" i="1"/>
  <c r="F60" i="1"/>
  <c r="G60" i="1" s="1"/>
  <c r="B60" i="1"/>
  <c r="F59" i="1"/>
  <c r="G59" i="1" s="1"/>
  <c r="B59" i="1"/>
  <c r="F58" i="1"/>
  <c r="G58" i="1" s="1"/>
  <c r="B58" i="1"/>
  <c r="G57" i="1"/>
  <c r="F57" i="1"/>
  <c r="B57" i="1"/>
  <c r="A57" i="1"/>
  <c r="F56" i="1"/>
  <c r="G56" i="1" s="1"/>
  <c r="D56" i="1"/>
  <c r="H56" i="1" s="1"/>
  <c r="I56" i="1" s="1"/>
  <c r="B56" i="1"/>
  <c r="F55" i="1"/>
  <c r="G55" i="1" s="1"/>
  <c r="B55" i="1"/>
  <c r="F54" i="1"/>
  <c r="G54" i="1" s="1"/>
  <c r="B54" i="1"/>
  <c r="G53" i="1"/>
  <c r="F53" i="1"/>
  <c r="B53" i="1"/>
  <c r="F52" i="1"/>
  <c r="G52" i="1" s="1"/>
  <c r="B52" i="1"/>
  <c r="F51" i="1"/>
  <c r="G51" i="1" s="1"/>
  <c r="B51" i="1"/>
  <c r="A51" i="1"/>
  <c r="H50" i="1"/>
  <c r="G50" i="1"/>
  <c r="F50" i="1"/>
  <c r="D50" i="1"/>
  <c r="B50" i="1"/>
  <c r="G49" i="1"/>
  <c r="F49" i="1"/>
  <c r="B49" i="1"/>
  <c r="F48" i="1"/>
  <c r="G48" i="1" s="1"/>
  <c r="B48" i="1"/>
  <c r="F47" i="1"/>
  <c r="G47" i="1" s="1"/>
  <c r="B47" i="1"/>
  <c r="G46" i="1"/>
  <c r="F46" i="1"/>
  <c r="B46" i="1"/>
  <c r="G45" i="1"/>
  <c r="F45" i="1"/>
  <c r="B45" i="1"/>
  <c r="A45" i="1"/>
  <c r="F44" i="1"/>
  <c r="G44" i="1" s="1"/>
  <c r="D44" i="1"/>
  <c r="H44" i="1" s="1"/>
  <c r="B44" i="1"/>
  <c r="F43" i="1"/>
  <c r="G43" i="1" s="1"/>
  <c r="B43" i="1"/>
  <c r="F42" i="1"/>
  <c r="G42" i="1" s="1"/>
  <c r="B42" i="1"/>
  <c r="G41" i="1"/>
  <c r="F41" i="1"/>
  <c r="B41" i="1"/>
  <c r="F40" i="1"/>
  <c r="G40" i="1" s="1"/>
  <c r="B40" i="1"/>
  <c r="F39" i="1"/>
  <c r="G39" i="1" s="1"/>
  <c r="B39" i="1"/>
  <c r="A39" i="1"/>
  <c r="H38" i="1"/>
  <c r="G38" i="1"/>
  <c r="F38" i="1"/>
  <c r="D38" i="1"/>
  <c r="B38" i="1"/>
  <c r="G37" i="1"/>
  <c r="F37" i="1"/>
  <c r="B37" i="1"/>
  <c r="F36" i="1"/>
  <c r="G36" i="1" s="1"/>
  <c r="B36" i="1"/>
  <c r="F35" i="1"/>
  <c r="G35" i="1" s="1"/>
  <c r="B35" i="1"/>
  <c r="F34" i="1"/>
  <c r="G34" i="1" s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F30" i="1"/>
  <c r="G30" i="1" s="1"/>
  <c r="B30" i="1"/>
  <c r="G29" i="1"/>
  <c r="F29" i="1"/>
  <c r="B29" i="1"/>
  <c r="F28" i="1"/>
  <c r="G28" i="1" s="1"/>
  <c r="B28" i="1"/>
  <c r="F27" i="1"/>
  <c r="G27" i="1" s="1"/>
  <c r="B27" i="1"/>
  <c r="A27" i="1"/>
  <c r="H26" i="1"/>
  <c r="G26" i="1"/>
  <c r="F26" i="1"/>
  <c r="D26" i="1"/>
  <c r="B26" i="1"/>
  <c r="G25" i="1"/>
  <c r="F25" i="1"/>
  <c r="B25" i="1"/>
  <c r="F24" i="1"/>
  <c r="G24" i="1" s="1"/>
  <c r="B24" i="1"/>
  <c r="F23" i="1"/>
  <c r="G23" i="1" s="1"/>
  <c r="B23" i="1"/>
  <c r="G22" i="1"/>
  <c r="F22" i="1"/>
  <c r="B22" i="1"/>
  <c r="G21" i="1"/>
  <c r="F21" i="1"/>
  <c r="B21" i="1"/>
  <c r="A21" i="1"/>
  <c r="F20" i="1"/>
  <c r="G20" i="1" s="1"/>
  <c r="D20" i="1"/>
  <c r="H20" i="1" s="1"/>
  <c r="B20" i="1"/>
  <c r="F19" i="1"/>
  <c r="G19" i="1" s="1"/>
  <c r="B19" i="1"/>
  <c r="F18" i="1"/>
  <c r="G18" i="1" s="1"/>
  <c r="B18" i="1"/>
  <c r="G17" i="1"/>
  <c r="F17" i="1"/>
  <c r="B17" i="1"/>
  <c r="F16" i="1"/>
  <c r="G16" i="1" s="1"/>
  <c r="B16" i="1"/>
  <c r="F15" i="1"/>
  <c r="G15" i="1" s="1"/>
  <c r="B15" i="1"/>
  <c r="A15" i="1"/>
  <c r="H14" i="1"/>
  <c r="G14" i="1"/>
  <c r="F14" i="1"/>
  <c r="D14" i="1"/>
  <c r="F13" i="1"/>
  <c r="G13" i="1" s="1"/>
  <c r="F12" i="1"/>
  <c r="G12" i="1" s="1"/>
  <c r="F11" i="1"/>
  <c r="G11" i="1" s="1"/>
  <c r="F10" i="1"/>
  <c r="G10" i="1" s="1"/>
  <c r="F9" i="1"/>
  <c r="G9" i="1" s="1"/>
  <c r="A9" i="1"/>
  <c r="A2" i="1"/>
  <c r="I50" i="1" l="1"/>
  <c r="I20" i="1"/>
  <c r="I62" i="1"/>
  <c r="I74" i="1"/>
  <c r="I68" i="1"/>
  <c r="I14" i="1"/>
  <c r="I38" i="1"/>
  <c r="I32" i="1"/>
  <c r="I44" i="1"/>
  <c r="I26" i="1"/>
  <c r="I76" i="1" l="1"/>
  <c r="I78" i="1" s="1"/>
  <c r="I75" i="1"/>
</calcChain>
</file>

<file path=xl/sharedStrings.xml><?xml version="1.0" encoding="utf-8"?>
<sst xmlns="http://schemas.openxmlformats.org/spreadsheetml/2006/main" count="27" uniqueCount="24">
  <si>
    <t>2019-20 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</si>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</sst>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93"/>
  <sheetViews>
    <sheetView tabSelected="1" view="pageBreakPreview" topLeftCell="A3" zoomScaleNormal="100" zoomScaleSheetLayoutView="100" workbookViewId="0">
      <selection activeCell="I14" sqref="I14"/>
    </sheetView>
  </sheetViews>
  <sheetFormatPr defaultColWidth="9.140625" defaultRowHeight="15" x14ac:dyDescent="0.25"/>
  <cols>
    <col min="1" max="1" width="11.7109375" style="50" customWidth="1"/>
    <col min="2" max="2" width="7.5703125" style="51" customWidth="1"/>
    <col min="3" max="3" width="10" style="2" customWidth="1"/>
    <col min="4" max="4" width="8.7109375" style="52" customWidth="1"/>
    <col min="5" max="5" width="7.7109375" style="64" customWidth="1"/>
    <col min="6" max="6" width="9.140625" style="2"/>
    <col min="7" max="8" width="10.7109375" style="2" customWidth="1"/>
    <col min="9" max="9" width="11.7109375" style="2" customWidth="1"/>
    <col min="10" max="16384" width="9.140625" style="2"/>
  </cols>
  <sheetData>
    <row r="1" spans="1:9" s="1" customFormat="1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9" ht="16.5" thickBot="1" x14ac:dyDescent="0.3">
      <c r="A2" s="67" t="str">
        <f>+'[1]Grades TK-3'!A2:F2</f>
        <v>August 16th - August 30th</v>
      </c>
      <c r="B2" s="67"/>
      <c r="C2" s="67"/>
      <c r="D2" s="67"/>
      <c r="E2" s="67"/>
      <c r="F2" s="67"/>
      <c r="G2" s="67"/>
      <c r="H2" s="67"/>
      <c r="I2" s="67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2" t="s">
        <v>3</v>
      </c>
    </row>
    <row r="5" spans="1:9" s="17" customFormat="1" ht="30" x14ac:dyDescent="0.25">
      <c r="A5" s="13"/>
      <c r="B5" s="14"/>
      <c r="C5" s="68" t="s">
        <v>4</v>
      </c>
      <c r="D5" s="68"/>
      <c r="E5" s="15"/>
      <c r="F5" s="16" t="s">
        <v>5</v>
      </c>
      <c r="G5" s="68" t="s">
        <v>6</v>
      </c>
      <c r="H5" s="68"/>
      <c r="I5" s="68"/>
    </row>
    <row r="6" spans="1:9" s="17" customFormat="1" x14ac:dyDescent="0.25">
      <c r="A6" s="18" t="s">
        <v>7</v>
      </c>
      <c r="B6" s="19"/>
      <c r="C6" s="16">
        <v>35</v>
      </c>
      <c r="D6" s="20">
        <v>169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8</v>
      </c>
      <c r="D7" s="25"/>
      <c r="E7" s="69"/>
      <c r="F7" s="26"/>
      <c r="G7" s="24"/>
      <c r="H7" s="24"/>
      <c r="I7" s="24"/>
    </row>
    <row r="8" spans="1:9" ht="17.100000000000001" customHeight="1" x14ac:dyDescent="0.25">
      <c r="A8" s="24" t="s">
        <v>9</v>
      </c>
      <c r="B8" s="25" t="s">
        <v>10</v>
      </c>
      <c r="C8" s="25" t="s">
        <v>11</v>
      </c>
      <c r="D8" s="25" t="s">
        <v>12</v>
      </c>
      <c r="E8" s="69"/>
      <c r="F8" s="26"/>
      <c r="G8" s="24" t="s">
        <v>10</v>
      </c>
      <c r="H8" s="24" t="s">
        <v>13</v>
      </c>
      <c r="I8" s="24" t="s">
        <v>14</v>
      </c>
    </row>
    <row r="9" spans="1:9" x14ac:dyDescent="0.25">
      <c r="A9" s="27">
        <f>'[1]Grades TK-3'!A10</f>
        <v>43693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43696</v>
      </c>
      <c r="B15" s="34">
        <f>IF($B$9&gt;0,$B$9,0)</f>
        <v>1</v>
      </c>
      <c r="C15" s="29"/>
      <c r="D15" s="30"/>
      <c r="E15" s="31"/>
      <c r="F15" s="32">
        <f>IF(C15&gt;$C$6,(C15-$C$6)*$F$6,0)</f>
        <v>0</v>
      </c>
      <c r="G15" s="33">
        <f>F15</f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ref="F16:F20" si="2">IF(C16&gt;$C$6,(C16-$C$6)*$F$6,0)</f>
        <v>0</v>
      </c>
      <c r="G16" s="33">
        <f t="shared" ref="G16:G20" si="3">F16</f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2"/>
        <v>0</v>
      </c>
      <c r="G17" s="33">
        <f t="shared" si="3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2"/>
        <v>0</v>
      </c>
      <c r="G18" s="33">
        <f t="shared" si="3"/>
        <v>0</v>
      </c>
      <c r="H18" s="33"/>
      <c r="I18" s="33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2"/>
        <v>0</v>
      </c>
      <c r="G19" s="33">
        <f t="shared" si="3"/>
        <v>0</v>
      </c>
      <c r="H19" s="33"/>
      <c r="I19" s="33"/>
    </row>
    <row r="20" spans="1:13" x14ac:dyDescent="0.25">
      <c r="A20" s="27"/>
      <c r="B20" s="36">
        <f>IF($B$14&gt;0,$B$14,0)</f>
        <v>6</v>
      </c>
      <c r="C20" s="29"/>
      <c r="D20" s="30">
        <f>SUM(C15:C20)</f>
        <v>0</v>
      </c>
      <c r="E20" s="31"/>
      <c r="F20" s="32">
        <f t="shared" si="2"/>
        <v>0</v>
      </c>
      <c r="G20" s="33">
        <f t="shared" si="3"/>
        <v>0</v>
      </c>
      <c r="H20" s="33">
        <f>IF(D20&gt;$D$6,$H$6*(D20-$D$6),0)</f>
        <v>0</v>
      </c>
      <c r="I20" s="33">
        <f>IF(SUM(G15:G20)&gt;H20,SUM(G15:G20),H20)</f>
        <v>0</v>
      </c>
    </row>
    <row r="21" spans="1:13" x14ac:dyDescent="0.25">
      <c r="A21" s="27">
        <f>'[1]Grades TK-3'!A12</f>
        <v>43697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  <c r="M24" s="37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  <c r="M25" s="37"/>
    </row>
    <row r="26" spans="1:13" x14ac:dyDescent="0.25">
      <c r="A26" s="27"/>
      <c r="B26" s="36">
        <f>IF($B$14&gt;0,$B$14,0)</f>
        <v>6</v>
      </c>
      <c r="C26" s="29"/>
      <c r="D26" s="30">
        <f t="shared" ref="D26" si="4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5">IF(D26&gt;$D$6,$H$6*(D26-$D$6),0)</f>
        <v>0</v>
      </c>
      <c r="I26" s="33">
        <f t="shared" ref="I26" si="6">IF(SUM(G21:G26)&gt;H26,SUM(G21:G26),H26)</f>
        <v>0</v>
      </c>
    </row>
    <row r="27" spans="1:13" x14ac:dyDescent="0.25">
      <c r="A27" s="27">
        <f>'[1]Grades TK-3'!A13</f>
        <v>43698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6">
        <f>IF($B$14&gt;0,$B$14,0)</f>
        <v>6</v>
      </c>
      <c r="C32" s="29"/>
      <c r="D32" s="30">
        <f t="shared" ref="D32" si="7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8">IF(D32&gt;$D$6,$H$6*(D32-$D$6),0)</f>
        <v>0</v>
      </c>
      <c r="I32" s="33">
        <f t="shared" ref="I32" si="9">IF(SUM(G27:G32)&gt;H32,SUM(G27:G32),H32)</f>
        <v>0</v>
      </c>
    </row>
    <row r="33" spans="1:9" x14ac:dyDescent="0.25">
      <c r="A33" s="27">
        <f>'[1]Grades TK-3'!A14</f>
        <v>43699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6">
        <f>IF($B$14&gt;0,$B$14,0)</f>
        <v>6</v>
      </c>
      <c r="C38" s="29"/>
      <c r="D38" s="30">
        <f t="shared" ref="D38" si="10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11">IF(D38&gt;$D$6,$H$6*(D38-$D$6),0)</f>
        <v>0</v>
      </c>
      <c r="I38" s="33">
        <f t="shared" ref="I38" si="12">IF(SUM(G33:G38)&gt;H38,SUM(G33:G38),H38)</f>
        <v>0</v>
      </c>
    </row>
    <row r="39" spans="1:9" x14ac:dyDescent="0.25">
      <c r="A39" s="27">
        <f>'[1]Grades TK-3'!A15</f>
        <v>43700</v>
      </c>
      <c r="B39" s="34">
        <f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6">
        <f>IF($B$14&gt;0,$B$14,0)</f>
        <v>6</v>
      </c>
      <c r="C44" s="29"/>
      <c r="D44" s="30">
        <f t="shared" ref="D44" si="13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14">IF(D44&gt;$D$6,$H$6*(D44-$D$6),0)</f>
        <v>0</v>
      </c>
      <c r="I44" s="33">
        <f t="shared" ref="I44" si="15">IF(SUM(G39:G44)&gt;H44,SUM(G39:G44),H44)</f>
        <v>0</v>
      </c>
    </row>
    <row r="45" spans="1:9" x14ac:dyDescent="0.25">
      <c r="A45" s="27">
        <f>'[1]Grades TK-3'!A16</f>
        <v>43703</v>
      </c>
      <c r="B45" s="34">
        <f t="shared" ref="B45" si="16"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 t="shared" ref="B46" si="17"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 t="shared" ref="B47" si="18"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 t="shared" ref="B48" si="19"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 t="shared" ref="B49" si="20"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6">
        <f t="shared" ref="B50" si="21">IF($B$14&gt;0,$B$14,0)</f>
        <v>6</v>
      </c>
      <c r="C50" s="29"/>
      <c r="D50" s="30">
        <f t="shared" ref="D50" si="22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23">IF(D50&gt;$D$6,$H$6*(D50-$D$6),0)</f>
        <v>0</v>
      </c>
      <c r="I50" s="33">
        <f t="shared" ref="I50" si="24">IF(SUM(G45:G50)&gt;H50,SUM(G45:G50),H50)</f>
        <v>0</v>
      </c>
    </row>
    <row r="51" spans="1:9" x14ac:dyDescent="0.25">
      <c r="A51" s="27">
        <f>'[1]Grades TK-3'!A17</f>
        <v>43704</v>
      </c>
      <c r="B51" s="34">
        <f t="shared" ref="B51" si="25"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 t="shared" ref="B52" si="26"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 t="shared" ref="B53" si="27"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 t="shared" ref="B54" si="28"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 t="shared" ref="B55" si="29"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6">
        <f t="shared" ref="B56" si="30">IF($B$14&gt;0,$B$14,0)</f>
        <v>6</v>
      </c>
      <c r="C56" s="29"/>
      <c r="D56" s="30">
        <f t="shared" ref="D56" si="31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32">IF(D56&gt;$D$6,$H$6*(D56-$D$6),0)</f>
        <v>0</v>
      </c>
      <c r="I56" s="33">
        <f t="shared" ref="I56" si="33">IF(SUM(G51:G56)&gt;H56,SUM(G51:G56),H56)</f>
        <v>0</v>
      </c>
    </row>
    <row r="57" spans="1:9" x14ac:dyDescent="0.25">
      <c r="A57" s="27">
        <f>'[1]Grades TK-3'!A18</f>
        <v>43705</v>
      </c>
      <c r="B57" s="34">
        <f t="shared" ref="B57" si="34"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 t="shared" ref="B58" si="35"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 t="shared" ref="B59" si="36"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 t="shared" ref="B60" si="37"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 t="shared" ref="B61" si="38"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6">
        <f t="shared" ref="B62" si="39">IF($B$14&gt;0,$B$14,0)</f>
        <v>6</v>
      </c>
      <c r="C62" s="29"/>
      <c r="D62" s="30">
        <f t="shared" ref="D62" si="40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41">IF(D62&gt;$D$6,$H$6*(D62-$D$6),0)</f>
        <v>0</v>
      </c>
      <c r="I62" s="33">
        <f t="shared" ref="I62" si="42">IF(SUM(G57:G62)&gt;H62,SUM(G57:G62),H62)</f>
        <v>0</v>
      </c>
    </row>
    <row r="63" spans="1:9" x14ac:dyDescent="0.25">
      <c r="A63" s="27">
        <f>'[1]Grades TK-3'!A19</f>
        <v>43706</v>
      </c>
      <c r="B63" s="34">
        <f t="shared" ref="B63" si="43"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 t="shared" ref="B64" si="44"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 t="shared" ref="B65" si="45"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 t="shared" ref="B66" si="46"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 t="shared" ref="B67" si="47"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6">
        <f t="shared" ref="B68" si="48">IF($B$14&gt;0,$B$14,0)</f>
        <v>6</v>
      </c>
      <c r="C68" s="29"/>
      <c r="D68" s="30">
        <f t="shared" ref="D68" si="49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50">IF(D68&gt;$D$6,$H$6*(D68-$D$6),0)</f>
        <v>0</v>
      </c>
      <c r="I68" s="33">
        <f t="shared" ref="I68" si="51">IF(SUM(G63:G68)&gt;H68,SUM(G63:G68),H68)</f>
        <v>0</v>
      </c>
    </row>
    <row r="69" spans="1:9" x14ac:dyDescent="0.25">
      <c r="A69" s="27">
        <f>'[1]Grades TK-3'!A20</f>
        <v>43707</v>
      </c>
      <c r="B69" s="34">
        <f t="shared" ref="B69" si="52"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 t="shared" ref="B70" si="53"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 t="shared" ref="B71" si="54"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 t="shared" ref="B72" si="55"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 t="shared" ref="B73" si="56"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6">
        <f t="shared" ref="B74" si="57">IF($B$14&gt;0,$B$14,0)</f>
        <v>6</v>
      </c>
      <c r="C74" s="29"/>
      <c r="D74" s="30">
        <f t="shared" ref="D74" si="58">SUM(C69:C74)</f>
        <v>0</v>
      </c>
      <c r="E74" s="31"/>
      <c r="F74" s="32">
        <f t="shared" ref="F74" si="59">IF(C74&gt;$C$6,(C74-$C$6)*$F$6,0)</f>
        <v>0</v>
      </c>
      <c r="G74" s="33">
        <f t="shared" ref="G74" si="60">F74</f>
        <v>0</v>
      </c>
      <c r="H74" s="33">
        <f t="shared" ref="H74" si="61">IF(D74&gt;$D$6,$H$6*(D74-$D$6),0)</f>
        <v>0</v>
      </c>
      <c r="I74" s="33">
        <f t="shared" ref="I74" si="62">IF(SUM(G69:G74)&gt;H74,SUM(G69:G74),H74)</f>
        <v>0</v>
      </c>
    </row>
    <row r="75" spans="1:9" ht="18.75" x14ac:dyDescent="0.3">
      <c r="A75" s="38" t="s">
        <v>15</v>
      </c>
      <c r="B75" s="39"/>
      <c r="C75" s="40"/>
      <c r="D75" s="41"/>
      <c r="E75" s="41"/>
      <c r="F75" s="42"/>
      <c r="G75" s="43"/>
      <c r="H75" s="43"/>
      <c r="I75" s="44">
        <f>SUM(I9:I74)</f>
        <v>0</v>
      </c>
    </row>
    <row r="76" spans="1:9" x14ac:dyDescent="0.25">
      <c r="A76" s="5" t="str">
        <f>'[1]Grades TK-3'!A22</f>
        <v>Subtotal -August</v>
      </c>
      <c r="B76" s="5"/>
      <c r="C76" s="5"/>
      <c r="D76" s="5"/>
      <c r="E76" s="5"/>
      <c r="F76" s="5"/>
      <c r="G76" s="5"/>
      <c r="H76" s="5"/>
      <c r="I76" s="33">
        <f>SUM(I8:I74)</f>
        <v>0</v>
      </c>
    </row>
    <row r="77" spans="1:9" x14ac:dyDescent="0.25">
      <c r="A77" s="5" t="str">
        <f>'[1]Grades TK-3'!A23</f>
        <v xml:space="preserve">Subtotal </v>
      </c>
      <c r="B77" s="5"/>
      <c r="C77" s="5"/>
      <c r="D77" s="5"/>
      <c r="E77" s="5"/>
      <c r="F77" s="5"/>
      <c r="G77" s="5"/>
      <c r="H77" s="5"/>
      <c r="I77" s="33"/>
    </row>
    <row r="78" spans="1:9" ht="15.75" thickBot="1" x14ac:dyDescent="0.3">
      <c r="A78" s="45" t="s">
        <v>16</v>
      </c>
      <c r="B78" s="45"/>
      <c r="C78" s="45"/>
      <c r="D78" s="45"/>
      <c r="E78" s="45"/>
      <c r="F78" s="45"/>
      <c r="G78" s="45"/>
      <c r="H78" s="45"/>
      <c r="I78" s="46">
        <f>I77+I76</f>
        <v>0</v>
      </c>
    </row>
    <row r="79" spans="1:9" ht="8.1" customHeight="1" thickTop="1" x14ac:dyDescent="0.25">
      <c r="A79" s="3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47" t="s">
        <v>17</v>
      </c>
      <c r="B80" s="5"/>
      <c r="C80" s="5"/>
      <c r="D80" s="5"/>
      <c r="E80" s="5"/>
      <c r="F80" s="5"/>
      <c r="G80" s="5"/>
      <c r="H80" s="5"/>
      <c r="I80" s="5"/>
    </row>
    <row r="81" spans="1:9" ht="8.1" customHeight="1" x14ac:dyDescent="0.25">
      <c r="A81" s="3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48" t="s">
        <v>18</v>
      </c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49" t="s">
        <v>19</v>
      </c>
      <c r="B83" s="5"/>
      <c r="C83" s="5"/>
      <c r="D83" s="5"/>
      <c r="E83" s="5"/>
      <c r="F83" s="5"/>
      <c r="G83" s="5"/>
      <c r="H83" s="5"/>
      <c r="I83" s="5"/>
    </row>
    <row r="84" spans="1:9" ht="9.9499999999999993" customHeight="1" x14ac:dyDescent="0.25">
      <c r="A84" s="2"/>
      <c r="B84" s="2"/>
      <c r="D84" s="2"/>
      <c r="E84" s="2"/>
    </row>
    <row r="85" spans="1:9" x14ac:dyDescent="0.25">
      <c r="C85" s="52"/>
      <c r="D85" s="2"/>
      <c r="E85" s="2"/>
    </row>
    <row r="86" spans="1:9" x14ac:dyDescent="0.25">
      <c r="A86" s="53" t="s">
        <v>20</v>
      </c>
      <c r="B86" s="54"/>
      <c r="C86" s="55"/>
      <c r="D86" s="1"/>
      <c r="E86" s="56" t="s">
        <v>9</v>
      </c>
      <c r="F86" s="56"/>
    </row>
    <row r="87" spans="1:9" ht="9.9499999999999993" customHeight="1" x14ac:dyDescent="0.25">
      <c r="A87" s="2"/>
      <c r="B87" s="2"/>
      <c r="D87" s="2"/>
      <c r="E87" s="2"/>
    </row>
    <row r="88" spans="1:9" x14ac:dyDescent="0.25">
      <c r="A88" s="57"/>
      <c r="B88" s="58"/>
      <c r="C88" s="59"/>
      <c r="D88" s="2"/>
      <c r="E88" s="2"/>
    </row>
    <row r="89" spans="1:9" ht="17.25" x14ac:dyDescent="0.25">
      <c r="A89" s="53" t="s">
        <v>21</v>
      </c>
      <c r="B89" s="60"/>
      <c r="C89" s="60"/>
      <c r="D89" s="1"/>
      <c r="E89" s="56" t="s">
        <v>9</v>
      </c>
      <c r="F89" s="56"/>
    </row>
    <row r="90" spans="1:9" x14ac:dyDescent="0.25">
      <c r="A90" s="61"/>
      <c r="B90" s="62"/>
      <c r="C90" s="63"/>
      <c r="D90" s="1"/>
      <c r="E90" s="1"/>
      <c r="F90" s="1"/>
    </row>
    <row r="91" spans="1:9" ht="8.1" customHeight="1" x14ac:dyDescent="0.25">
      <c r="B91" s="2"/>
      <c r="D91" s="2"/>
      <c r="E91" s="2"/>
    </row>
    <row r="92" spans="1:9" x14ac:dyDescent="0.25">
      <c r="A92" s="2" t="s">
        <v>22</v>
      </c>
      <c r="B92" s="2"/>
      <c r="D92" s="2"/>
      <c r="E92" s="2"/>
    </row>
    <row r="93" spans="1:9" ht="18.75" x14ac:dyDescent="0.3">
      <c r="A93" s="65" t="s">
        <v>23</v>
      </c>
      <c r="B93" s="65"/>
      <c r="C93" s="65"/>
      <c r="D93" s="65"/>
      <c r="E93" s="65"/>
      <c r="F93" s="65"/>
      <c r="G93" s="65"/>
    </row>
  </sheetData>
  <sheetProtection algorithmName="SHA-512" hashValue="BIa6Jj8vUD9ymYKxG8yncf+r+qqVWd4YtoFdLkZvzLecsHDox5TcqDzWMZyfYRS8bfW1XauHClPWz6q3zMIAKw==" saltValue="uQNSQmIc+NwU9vMYem7ffg==" spinCount="100000" sheet="1" objects="1" scenarios="1"/>
  <mergeCells count="6">
    <mergeCell ref="A93:G93"/>
    <mergeCell ref="A1:I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2019-08-20T17:16:46Z</dcterms:created>
  <dcterms:modified xsi:type="dcterms:W3CDTF">2019-08-20T18:31:32Z</dcterms:modified>
</cp:coreProperties>
</file>