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Excess Class Size Claim Sheet August 2019-20.xlsx 2019-08-20 10-16-44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" i="1" l="1"/>
  <c r="A98" i="1"/>
  <c r="I96" i="1"/>
  <c r="H96" i="1"/>
  <c r="G96" i="1"/>
  <c r="D96" i="1"/>
  <c r="B96" i="1"/>
  <c r="H95" i="1"/>
  <c r="G95" i="1"/>
  <c r="B95" i="1"/>
  <c r="H94" i="1"/>
  <c r="G94" i="1"/>
  <c r="B94" i="1"/>
  <c r="H93" i="1"/>
  <c r="G93" i="1"/>
  <c r="B93" i="1"/>
  <c r="H92" i="1"/>
  <c r="G92" i="1"/>
  <c r="B92" i="1"/>
  <c r="H91" i="1"/>
  <c r="G91" i="1"/>
  <c r="B91" i="1"/>
  <c r="H90" i="1"/>
  <c r="G90" i="1"/>
  <c r="B90" i="1"/>
  <c r="H89" i="1"/>
  <c r="J96" i="1" s="1"/>
  <c r="G89" i="1"/>
  <c r="B89" i="1"/>
  <c r="A89" i="1"/>
  <c r="I88" i="1"/>
  <c r="J88" i="1" s="1"/>
  <c r="H88" i="1"/>
  <c r="G88" i="1"/>
  <c r="D88" i="1"/>
  <c r="B88" i="1"/>
  <c r="H87" i="1"/>
  <c r="G87" i="1"/>
  <c r="B87" i="1"/>
  <c r="H86" i="1"/>
  <c r="G86" i="1"/>
  <c r="B86" i="1"/>
  <c r="H85" i="1"/>
  <c r="G85" i="1"/>
  <c r="B85" i="1"/>
  <c r="H84" i="1"/>
  <c r="G84" i="1"/>
  <c r="B84" i="1"/>
  <c r="H83" i="1"/>
  <c r="G83" i="1"/>
  <c r="B83" i="1"/>
  <c r="H82" i="1"/>
  <c r="G82" i="1"/>
  <c r="B82" i="1"/>
  <c r="H81" i="1"/>
  <c r="G81" i="1"/>
  <c r="B81" i="1"/>
  <c r="A81" i="1"/>
  <c r="I80" i="1"/>
  <c r="H80" i="1"/>
  <c r="G80" i="1"/>
  <c r="D80" i="1"/>
  <c r="B80" i="1"/>
  <c r="H79" i="1"/>
  <c r="G79" i="1"/>
  <c r="B79" i="1"/>
  <c r="H78" i="1"/>
  <c r="G78" i="1"/>
  <c r="B78" i="1"/>
  <c r="H77" i="1"/>
  <c r="G77" i="1"/>
  <c r="B77" i="1"/>
  <c r="H76" i="1"/>
  <c r="G76" i="1"/>
  <c r="B76" i="1"/>
  <c r="H75" i="1"/>
  <c r="G75" i="1"/>
  <c r="B75" i="1"/>
  <c r="H74" i="1"/>
  <c r="G74" i="1"/>
  <c r="B74" i="1"/>
  <c r="H73" i="1"/>
  <c r="J80" i="1" s="1"/>
  <c r="G73" i="1"/>
  <c r="B73" i="1"/>
  <c r="A73" i="1"/>
  <c r="I72" i="1"/>
  <c r="H72" i="1"/>
  <c r="G72" i="1"/>
  <c r="D72" i="1"/>
  <c r="B72" i="1"/>
  <c r="H71" i="1"/>
  <c r="G71" i="1"/>
  <c r="B71" i="1"/>
  <c r="H70" i="1"/>
  <c r="G70" i="1"/>
  <c r="B70" i="1"/>
  <c r="H69" i="1"/>
  <c r="G69" i="1"/>
  <c r="B69" i="1"/>
  <c r="H68" i="1"/>
  <c r="G68" i="1"/>
  <c r="B68" i="1"/>
  <c r="H67" i="1"/>
  <c r="G67" i="1"/>
  <c r="B67" i="1"/>
  <c r="H66" i="1"/>
  <c r="G66" i="1"/>
  <c r="B66" i="1"/>
  <c r="H65" i="1"/>
  <c r="J72" i="1" s="1"/>
  <c r="G65" i="1"/>
  <c r="B65" i="1"/>
  <c r="A65" i="1"/>
  <c r="I64" i="1"/>
  <c r="H64" i="1"/>
  <c r="G64" i="1"/>
  <c r="D64" i="1"/>
  <c r="B64" i="1"/>
  <c r="H63" i="1"/>
  <c r="G63" i="1"/>
  <c r="B63" i="1"/>
  <c r="H62" i="1"/>
  <c r="G62" i="1"/>
  <c r="B62" i="1"/>
  <c r="H61" i="1"/>
  <c r="G61" i="1"/>
  <c r="B61" i="1"/>
  <c r="H60" i="1"/>
  <c r="G60" i="1"/>
  <c r="B60" i="1"/>
  <c r="H59" i="1"/>
  <c r="G59" i="1"/>
  <c r="B59" i="1"/>
  <c r="H58" i="1"/>
  <c r="G58" i="1"/>
  <c r="B58" i="1"/>
  <c r="H57" i="1"/>
  <c r="J64" i="1" s="1"/>
  <c r="G57" i="1"/>
  <c r="B57" i="1"/>
  <c r="A57" i="1"/>
  <c r="I56" i="1"/>
  <c r="H56" i="1"/>
  <c r="G56" i="1"/>
  <c r="D56" i="1"/>
  <c r="B56" i="1"/>
  <c r="H55" i="1"/>
  <c r="G55" i="1"/>
  <c r="B55" i="1"/>
  <c r="H54" i="1"/>
  <c r="G54" i="1"/>
  <c r="B54" i="1"/>
  <c r="H53" i="1"/>
  <c r="G53" i="1"/>
  <c r="B53" i="1"/>
  <c r="H52" i="1"/>
  <c r="G52" i="1"/>
  <c r="B52" i="1"/>
  <c r="H51" i="1"/>
  <c r="G51" i="1"/>
  <c r="B51" i="1"/>
  <c r="H50" i="1"/>
  <c r="G50" i="1"/>
  <c r="B50" i="1"/>
  <c r="H49" i="1"/>
  <c r="J56" i="1" s="1"/>
  <c r="G49" i="1"/>
  <c r="B49" i="1"/>
  <c r="A49" i="1"/>
  <c r="I48" i="1"/>
  <c r="H48" i="1"/>
  <c r="G48" i="1"/>
  <c r="D48" i="1"/>
  <c r="B48" i="1"/>
  <c r="H47" i="1"/>
  <c r="G47" i="1"/>
  <c r="B47" i="1"/>
  <c r="H46" i="1"/>
  <c r="G46" i="1"/>
  <c r="B46" i="1"/>
  <c r="H45" i="1"/>
  <c r="G45" i="1"/>
  <c r="B45" i="1"/>
  <c r="H44" i="1"/>
  <c r="G44" i="1"/>
  <c r="B44" i="1"/>
  <c r="H43" i="1"/>
  <c r="G43" i="1"/>
  <c r="B43" i="1"/>
  <c r="H42" i="1"/>
  <c r="G42" i="1"/>
  <c r="B42" i="1"/>
  <c r="H41" i="1"/>
  <c r="J48" i="1" s="1"/>
  <c r="G41" i="1"/>
  <c r="B41" i="1"/>
  <c r="A41" i="1"/>
  <c r="I40" i="1"/>
  <c r="H40" i="1"/>
  <c r="G40" i="1"/>
  <c r="D40" i="1"/>
  <c r="B40" i="1"/>
  <c r="H39" i="1"/>
  <c r="G39" i="1"/>
  <c r="B39" i="1"/>
  <c r="H38" i="1"/>
  <c r="G38" i="1"/>
  <c r="B38" i="1"/>
  <c r="H37" i="1"/>
  <c r="G37" i="1"/>
  <c r="B37" i="1"/>
  <c r="H36" i="1"/>
  <c r="G36" i="1"/>
  <c r="B36" i="1"/>
  <c r="H35" i="1"/>
  <c r="G35" i="1"/>
  <c r="B35" i="1"/>
  <c r="H34" i="1"/>
  <c r="G34" i="1"/>
  <c r="B34" i="1"/>
  <c r="H33" i="1"/>
  <c r="J40" i="1" s="1"/>
  <c r="G33" i="1"/>
  <c r="B33" i="1"/>
  <c r="A33" i="1"/>
  <c r="I32" i="1"/>
  <c r="H32" i="1"/>
  <c r="G32" i="1"/>
  <c r="D32" i="1"/>
  <c r="B32" i="1"/>
  <c r="H31" i="1"/>
  <c r="G31" i="1"/>
  <c r="B31" i="1"/>
  <c r="H30" i="1"/>
  <c r="J32" i="1" s="1"/>
  <c r="G30" i="1"/>
  <c r="B30" i="1"/>
  <c r="H29" i="1"/>
  <c r="G29" i="1"/>
  <c r="B29" i="1"/>
  <c r="H28" i="1"/>
  <c r="G28" i="1"/>
  <c r="B28" i="1"/>
  <c r="H27" i="1"/>
  <c r="G27" i="1"/>
  <c r="B27" i="1"/>
  <c r="H26" i="1"/>
  <c r="G26" i="1"/>
  <c r="B26" i="1"/>
  <c r="H25" i="1"/>
  <c r="G25" i="1"/>
  <c r="B25" i="1"/>
  <c r="A25" i="1"/>
  <c r="I24" i="1"/>
  <c r="H24" i="1"/>
  <c r="G24" i="1"/>
  <c r="D24" i="1"/>
  <c r="B24" i="1"/>
  <c r="H23" i="1"/>
  <c r="G23" i="1"/>
  <c r="B23" i="1"/>
  <c r="H22" i="1"/>
  <c r="G22" i="1"/>
  <c r="B22" i="1"/>
  <c r="H21" i="1"/>
  <c r="G21" i="1"/>
  <c r="B21" i="1"/>
  <c r="H20" i="1"/>
  <c r="G20" i="1"/>
  <c r="B20" i="1"/>
  <c r="H19" i="1"/>
  <c r="G19" i="1"/>
  <c r="B19" i="1"/>
  <c r="H18" i="1"/>
  <c r="J24" i="1" s="1"/>
  <c r="G18" i="1"/>
  <c r="B18" i="1"/>
  <c r="H17" i="1"/>
  <c r="G17" i="1"/>
  <c r="B17" i="1"/>
  <c r="A17" i="1"/>
  <c r="I16" i="1"/>
  <c r="H16" i="1"/>
  <c r="G16" i="1"/>
  <c r="D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J16" i="1" s="1"/>
  <c r="G9" i="1"/>
  <c r="A9" i="1"/>
  <c r="A2" i="1"/>
  <c r="J98" i="1" l="1"/>
  <c r="J100" i="1" s="1"/>
  <c r="J97" i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<sst xmlns="http://schemas.openxmlformats.org/spreadsheetml/2006/main" count="30" uniqueCount="27">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</sst>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  <cell r="F22">
            <v>0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15"/>
  <sheetViews>
    <sheetView tabSelected="1" view="pageBreakPreview" zoomScaleNormal="115" zoomScaleSheetLayoutView="100" workbookViewId="0">
      <pane ySplit="8" topLeftCell="A9" activePane="bottomLeft" state="frozen"/>
      <selection activeCell="I14" sqref="I14"/>
      <selection pane="bottomLeft" activeCell="I14" sqref="I14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August 16th - August 30th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43693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43696</v>
      </c>
      <c r="B17" s="36" t="str">
        <f t="shared" ref="B17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43697</v>
      </c>
      <c r="B25" s="36" t="str">
        <f t="shared" ref="B25:B89" si="8">IF($B$9&gt;0,$B$9,0)</f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9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10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1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2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3">IF(SUM(H25:H32)&gt;I32,SUM(H25:H32),I32)</f>
        <v>0</v>
      </c>
    </row>
    <row r="33" spans="1:10" x14ac:dyDescent="0.25">
      <c r="A33" s="28">
        <f>'[1]Grades TK-3'!A13</f>
        <v>43698</v>
      </c>
      <c r="B33" s="36" t="str">
        <f t="shared" si="8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4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5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6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7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8">IF(SUM(H33:H40)&gt;I40,SUM(H33:H40),I40)</f>
        <v>0</v>
      </c>
    </row>
    <row r="41" spans="1:10" x14ac:dyDescent="0.25">
      <c r="A41" s="28">
        <f>'[1]Grades TK-3'!A14</f>
        <v>43699</v>
      </c>
      <c r="B41" s="36" t="str">
        <f t="shared" si="8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9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20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1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2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3">IF(SUM(H41:H48)&gt;I48,SUM(H41:H48),I48)</f>
        <v>0</v>
      </c>
    </row>
    <row r="49" spans="1:10" x14ac:dyDescent="0.25">
      <c r="A49" s="28">
        <f>'[1]Grades TK-3'!A15</f>
        <v>43700</v>
      </c>
      <c r="B49" s="36" t="str">
        <f t="shared" si="8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" si="24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" si="25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" si="26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>IF($B$16&gt;0,$B$16,0)</f>
        <v>7</v>
      </c>
      <c r="C56" s="30"/>
      <c r="D56" s="31">
        <f t="shared" ref="D56" si="27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>IF(D56&gt;(32*(8-(COUNTBLANK(C49:C56)))+2),((C49+C50+C51+C52+C53+C54+C55+C56)-(32*(8-(COUNTBLANK(C49:C56)))+2))*$I$6,0)</f>
        <v>0</v>
      </c>
      <c r="J56" s="34">
        <f t="shared" ref="J56" si="28">IF(SUM(H49:H56)&gt;I56,SUM(H49:H56),I56)</f>
        <v>0</v>
      </c>
    </row>
    <row r="57" spans="1:10" x14ac:dyDescent="0.25">
      <c r="A57" s="28">
        <f>'[1]Grades TK-3'!A16</f>
        <v>43703</v>
      </c>
      <c r="B57" s="36" t="str">
        <f t="shared" si="8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ref="B58:B90" si="29">IF($B$10&gt;0,$B$10,0)</f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ref="B59:B91" si="30">IF($B$11&gt;0,$B$11,0)</f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1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2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3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ref="B63:B95" si="34">IF($B$15&gt;0,$B$15,0)</f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5">IF($B$16&gt;0,$B$16,0)</f>
        <v>7</v>
      </c>
      <c r="C64" s="30"/>
      <c r="D64" s="31">
        <f t="shared" ref="D64" si="36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7">IF(D64&gt;(32*(8-(COUNTBLANK(C57:C64)))+2),((C57+C58+C59+C60+C61+C62+C63+C64)-(32*(8-(COUNTBLANK(C57:C64)))+2))*$I$6,0)</f>
        <v>0</v>
      </c>
      <c r="J64" s="34">
        <f t="shared" ref="J64" si="38">IF(SUM(H57:H64)&gt;I64,SUM(H57:H64),I64)</f>
        <v>0</v>
      </c>
    </row>
    <row r="65" spans="1:10" x14ac:dyDescent="0.25">
      <c r="A65" s="28">
        <f>'[1]Grades TK-3'!A17</f>
        <v>43704</v>
      </c>
      <c r="B65" s="36" t="str">
        <f t="shared" si="8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9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30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39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0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1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34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2">IF($B$16&gt;0,$B$16,0)</f>
        <v>7</v>
      </c>
      <c r="C72" s="30"/>
      <c r="D72" s="31">
        <f t="shared" ref="D72" si="43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4">IF(D72&gt;(32*(8-(COUNTBLANK(C65:C72)))+2),((C65+C66+C67+C68+C69+C70+C71+C72)-(32*(8-(COUNTBLANK(C65:C72)))+2))*$I$6,0)</f>
        <v>0</v>
      </c>
      <c r="J72" s="34">
        <f t="shared" ref="J72" si="45">IF(SUM(H65:H72)&gt;I72,SUM(H65:H72),I72)</f>
        <v>0</v>
      </c>
    </row>
    <row r="73" spans="1:10" x14ac:dyDescent="0.25">
      <c r="A73" s="28">
        <f>'[1]Grades TK-3'!A18</f>
        <v>43705</v>
      </c>
      <c r="B73" s="36" t="str">
        <f t="shared" si="8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9"/>
        <v>1</v>
      </c>
      <c r="C74" s="30"/>
      <c r="D74" s="31"/>
      <c r="E74" s="32"/>
      <c r="F74" s="33"/>
      <c r="G74" s="33">
        <f t="shared" ref="G74:G96" si="46">IF(C74&gt;$C$6,(C74-$C$6)*$G$6,0)</f>
        <v>0</v>
      </c>
      <c r="H74" s="34">
        <f t="shared" ref="H74:H96" si="47">G74</f>
        <v>0</v>
      </c>
      <c r="I74" s="34"/>
      <c r="J74" s="34"/>
    </row>
    <row r="75" spans="1:10" x14ac:dyDescent="0.25">
      <c r="A75" s="28"/>
      <c r="B75" s="37">
        <f t="shared" si="30"/>
        <v>2</v>
      </c>
      <c r="C75" s="30"/>
      <c r="D75" s="31"/>
      <c r="E75" s="32"/>
      <c r="F75" s="33"/>
      <c r="G75" s="33">
        <f t="shared" si="46"/>
        <v>0</v>
      </c>
      <c r="H75" s="34">
        <f t="shared" si="47"/>
        <v>0</v>
      </c>
      <c r="I75" s="34"/>
      <c r="J75" s="34"/>
    </row>
    <row r="76" spans="1:10" x14ac:dyDescent="0.25">
      <c r="A76" s="28"/>
      <c r="B76" s="37" t="str">
        <f t="shared" ref="B76" si="48">IF($B$12&gt;0,$B$12,0)</f>
        <v>3</v>
      </c>
      <c r="C76" s="30"/>
      <c r="D76" s="31"/>
      <c r="E76" s="32"/>
      <c r="F76" s="33"/>
      <c r="G76" s="33">
        <f t="shared" si="46"/>
        <v>0</v>
      </c>
      <c r="H76" s="34">
        <f t="shared" si="47"/>
        <v>0</v>
      </c>
      <c r="I76" s="34"/>
      <c r="J76" s="34"/>
    </row>
    <row r="77" spans="1:10" x14ac:dyDescent="0.25">
      <c r="A77" s="28"/>
      <c r="B77" s="37">
        <f t="shared" ref="B77" si="49">IF($B$13&gt;0,$B$13,0)</f>
        <v>4</v>
      </c>
      <c r="C77" s="30"/>
      <c r="D77" s="31"/>
      <c r="E77" s="32"/>
      <c r="F77" s="33"/>
      <c r="G77" s="33">
        <f t="shared" si="46"/>
        <v>0</v>
      </c>
      <c r="H77" s="34">
        <f t="shared" si="47"/>
        <v>0</v>
      </c>
      <c r="I77" s="34"/>
      <c r="J77" s="34"/>
    </row>
    <row r="78" spans="1:10" x14ac:dyDescent="0.25">
      <c r="A78" s="28"/>
      <c r="B78" s="37">
        <f t="shared" ref="B78" si="50">IF($B$14&gt;0,$B$14,0)</f>
        <v>5</v>
      </c>
      <c r="C78" s="30"/>
      <c r="D78" s="31"/>
      <c r="E78" s="32"/>
      <c r="F78" s="33"/>
      <c r="G78" s="33">
        <f t="shared" si="46"/>
        <v>0</v>
      </c>
      <c r="H78" s="34">
        <f t="shared" si="47"/>
        <v>0</v>
      </c>
      <c r="I78" s="34"/>
      <c r="J78" s="34"/>
    </row>
    <row r="79" spans="1:10" x14ac:dyDescent="0.25">
      <c r="A79" s="28"/>
      <c r="B79" s="37">
        <f t="shared" si="34"/>
        <v>6</v>
      </c>
      <c r="C79" s="30"/>
      <c r="D79" s="31"/>
      <c r="E79" s="32"/>
      <c r="F79" s="33"/>
      <c r="G79" s="33">
        <f t="shared" si="46"/>
        <v>0</v>
      </c>
      <c r="H79" s="34">
        <f t="shared" si="47"/>
        <v>0</v>
      </c>
      <c r="I79" s="34"/>
      <c r="J79" s="34"/>
    </row>
    <row r="80" spans="1:10" x14ac:dyDescent="0.25">
      <c r="A80" s="28"/>
      <c r="B80" s="38">
        <f t="shared" ref="B80" si="51">IF($B$16&gt;0,$B$16,0)</f>
        <v>7</v>
      </c>
      <c r="C80" s="30"/>
      <c r="D80" s="31">
        <f t="shared" ref="D80" si="52">SUM(C73:C80)</f>
        <v>0</v>
      </c>
      <c r="E80" s="32"/>
      <c r="F80" s="33"/>
      <c r="G80" s="33">
        <f t="shared" si="46"/>
        <v>0</v>
      </c>
      <c r="H80" s="34">
        <f t="shared" si="47"/>
        <v>0</v>
      </c>
      <c r="I80" s="34">
        <f t="shared" ref="I80" si="53">IF(D80&gt;(32*(8-(COUNTBLANK(C73:C80)))+2),((C73+C74+C75+C76+C77+C78+C79+C80)-(32*(8-(COUNTBLANK(C73:C80)))+2))*$I$6,0)</f>
        <v>0</v>
      </c>
      <c r="J80" s="34">
        <f t="shared" ref="J80" si="54">IF(SUM(H73:H80)&gt;I80,SUM(H73:H80),I80)</f>
        <v>0</v>
      </c>
    </row>
    <row r="81" spans="1:10" x14ac:dyDescent="0.25">
      <c r="A81" s="28">
        <f>'[1]Grades TK-3'!A19</f>
        <v>43706</v>
      </c>
      <c r="B81" s="36" t="str">
        <f t="shared" si="8"/>
        <v>0</v>
      </c>
      <c r="C81" s="30"/>
      <c r="D81" s="31"/>
      <c r="E81" s="32"/>
      <c r="F81" s="33"/>
      <c r="G81" s="33">
        <f t="shared" si="46"/>
        <v>0</v>
      </c>
      <c r="H81" s="34">
        <f t="shared" si="47"/>
        <v>0</v>
      </c>
      <c r="I81" s="34"/>
      <c r="J81" s="34"/>
    </row>
    <row r="82" spans="1:10" x14ac:dyDescent="0.25">
      <c r="A82" s="28"/>
      <c r="B82" s="37">
        <f t="shared" si="29"/>
        <v>1</v>
      </c>
      <c r="C82" s="30"/>
      <c r="D82" s="31"/>
      <c r="E82" s="32"/>
      <c r="F82" s="33"/>
      <c r="G82" s="33">
        <f t="shared" si="46"/>
        <v>0</v>
      </c>
      <c r="H82" s="34">
        <f t="shared" si="47"/>
        <v>0</v>
      </c>
      <c r="I82" s="34"/>
      <c r="J82" s="34"/>
    </row>
    <row r="83" spans="1:10" x14ac:dyDescent="0.25">
      <c r="A83" s="28"/>
      <c r="B83" s="37">
        <f t="shared" si="30"/>
        <v>2</v>
      </c>
      <c r="C83" s="30"/>
      <c r="D83" s="31"/>
      <c r="E83" s="32"/>
      <c r="F83" s="33"/>
      <c r="G83" s="33">
        <f t="shared" si="46"/>
        <v>0</v>
      </c>
      <c r="H83" s="34">
        <f t="shared" si="47"/>
        <v>0</v>
      </c>
      <c r="I83" s="34"/>
      <c r="J83" s="34"/>
    </row>
    <row r="84" spans="1:10" x14ac:dyDescent="0.25">
      <c r="A84" s="28"/>
      <c r="B84" s="37" t="str">
        <f t="shared" ref="B84" si="55">IF($B$12&gt;0,$B$12,0)</f>
        <v>3</v>
      </c>
      <c r="C84" s="30"/>
      <c r="D84" s="31"/>
      <c r="E84" s="32"/>
      <c r="F84" s="33"/>
      <c r="G84" s="33">
        <f t="shared" si="46"/>
        <v>0</v>
      </c>
      <c r="H84" s="34">
        <f t="shared" si="47"/>
        <v>0</v>
      </c>
      <c r="I84" s="34"/>
      <c r="J84" s="34"/>
    </row>
    <row r="85" spans="1:10" x14ac:dyDescent="0.25">
      <c r="A85" s="28"/>
      <c r="B85" s="37">
        <f t="shared" ref="B85" si="56">IF($B$13&gt;0,$B$13,0)</f>
        <v>4</v>
      </c>
      <c r="C85" s="30"/>
      <c r="D85" s="31"/>
      <c r="E85" s="32"/>
      <c r="F85" s="33"/>
      <c r="G85" s="33">
        <f t="shared" si="46"/>
        <v>0</v>
      </c>
      <c r="H85" s="34">
        <f t="shared" si="47"/>
        <v>0</v>
      </c>
      <c r="I85" s="34"/>
      <c r="J85" s="34"/>
    </row>
    <row r="86" spans="1:10" x14ac:dyDescent="0.25">
      <c r="A86" s="28"/>
      <c r="B86" s="37">
        <f t="shared" ref="B86" si="57">IF($B$14&gt;0,$B$14,0)</f>
        <v>5</v>
      </c>
      <c r="C86" s="30"/>
      <c r="D86" s="31"/>
      <c r="E86" s="32"/>
      <c r="F86" s="33"/>
      <c r="G86" s="33">
        <f t="shared" si="46"/>
        <v>0</v>
      </c>
      <c r="H86" s="34">
        <f t="shared" si="47"/>
        <v>0</v>
      </c>
      <c r="I86" s="34"/>
      <c r="J86" s="34"/>
    </row>
    <row r="87" spans="1:10" x14ac:dyDescent="0.25">
      <c r="A87" s="28"/>
      <c r="B87" s="37">
        <f t="shared" si="34"/>
        <v>6</v>
      </c>
      <c r="C87" s="30"/>
      <c r="D87" s="31"/>
      <c r="E87" s="32"/>
      <c r="F87" s="33"/>
      <c r="G87" s="33">
        <f t="shared" si="46"/>
        <v>0</v>
      </c>
      <c r="H87" s="34">
        <f t="shared" si="47"/>
        <v>0</v>
      </c>
      <c r="I87" s="34"/>
      <c r="J87" s="34"/>
    </row>
    <row r="88" spans="1:10" x14ac:dyDescent="0.25">
      <c r="A88" s="28"/>
      <c r="B88" s="38">
        <f t="shared" ref="B88" si="58">IF($B$16&gt;0,$B$16,0)</f>
        <v>7</v>
      </c>
      <c r="C88" s="30"/>
      <c r="D88" s="31">
        <f t="shared" ref="D88" si="59">SUM(C81:C88)</f>
        <v>0</v>
      </c>
      <c r="E88" s="32"/>
      <c r="F88" s="33"/>
      <c r="G88" s="33">
        <f t="shared" si="46"/>
        <v>0</v>
      </c>
      <c r="H88" s="34">
        <f t="shared" si="47"/>
        <v>0</v>
      </c>
      <c r="I88" s="34">
        <f t="shared" ref="I88" si="60">IF(D88&gt;(32*(8-(COUNTBLANK(C81:C88)))+2),((C81+C82+C83+C84+C85+C86+C87+C88)-(32*(8-(COUNTBLANK(C81:C88)))+2))*$I$6,0)</f>
        <v>0</v>
      </c>
      <c r="J88" s="34">
        <f t="shared" ref="J88" si="61">IF(SUM(H81:H88)&gt;I88,SUM(H81:H88),I88)</f>
        <v>0</v>
      </c>
    </row>
    <row r="89" spans="1:10" x14ac:dyDescent="0.25">
      <c r="A89" s="28">
        <f>'[1]Grades TK-3'!A20</f>
        <v>43707</v>
      </c>
      <c r="B89" s="36" t="str">
        <f t="shared" si="8"/>
        <v>0</v>
      </c>
      <c r="C89" s="30"/>
      <c r="D89" s="31"/>
      <c r="E89" s="32"/>
      <c r="F89" s="33"/>
      <c r="G89" s="33">
        <f t="shared" si="46"/>
        <v>0</v>
      </c>
      <c r="H89" s="34">
        <f t="shared" si="47"/>
        <v>0</v>
      </c>
      <c r="I89" s="34"/>
      <c r="J89" s="34"/>
    </row>
    <row r="90" spans="1:10" x14ac:dyDescent="0.25">
      <c r="A90" s="28"/>
      <c r="B90" s="37">
        <f t="shared" si="29"/>
        <v>1</v>
      </c>
      <c r="C90" s="30"/>
      <c r="D90" s="31"/>
      <c r="E90" s="32"/>
      <c r="F90" s="33"/>
      <c r="G90" s="33">
        <f t="shared" si="46"/>
        <v>0</v>
      </c>
      <c r="H90" s="34">
        <f t="shared" si="47"/>
        <v>0</v>
      </c>
      <c r="I90" s="34"/>
      <c r="J90" s="34"/>
    </row>
    <row r="91" spans="1:10" x14ac:dyDescent="0.25">
      <c r="A91" s="28"/>
      <c r="B91" s="37">
        <f t="shared" si="30"/>
        <v>2</v>
      </c>
      <c r="C91" s="30"/>
      <c r="D91" s="31"/>
      <c r="E91" s="32"/>
      <c r="F91" s="33"/>
      <c r="G91" s="33">
        <f t="shared" si="46"/>
        <v>0</v>
      </c>
      <c r="H91" s="34">
        <f t="shared" si="47"/>
        <v>0</v>
      </c>
      <c r="I91" s="34"/>
      <c r="J91" s="34"/>
    </row>
    <row r="92" spans="1:10" x14ac:dyDescent="0.25">
      <c r="A92" s="28"/>
      <c r="B92" s="37" t="str">
        <f t="shared" ref="B92" si="62">IF($B$12&gt;0,$B$12,0)</f>
        <v>3</v>
      </c>
      <c r="C92" s="30"/>
      <c r="D92" s="31"/>
      <c r="E92" s="32"/>
      <c r="F92" s="33"/>
      <c r="G92" s="33">
        <f t="shared" si="46"/>
        <v>0</v>
      </c>
      <c r="H92" s="34">
        <f t="shared" si="47"/>
        <v>0</v>
      </c>
      <c r="I92" s="34"/>
      <c r="J92" s="34"/>
    </row>
    <row r="93" spans="1:10" x14ac:dyDescent="0.25">
      <c r="A93" s="28"/>
      <c r="B93" s="37">
        <f t="shared" ref="B93" si="63">IF($B$13&gt;0,$B$13,0)</f>
        <v>4</v>
      </c>
      <c r="C93" s="30"/>
      <c r="D93" s="31"/>
      <c r="E93" s="32"/>
      <c r="F93" s="33"/>
      <c r="G93" s="33">
        <f t="shared" si="46"/>
        <v>0</v>
      </c>
      <c r="H93" s="34">
        <f t="shared" si="47"/>
        <v>0</v>
      </c>
      <c r="I93" s="34"/>
      <c r="J93" s="34"/>
    </row>
    <row r="94" spans="1:10" x14ac:dyDescent="0.25">
      <c r="A94" s="28"/>
      <c r="B94" s="37">
        <f t="shared" ref="B94" si="64">IF($B$14&gt;0,$B$14,0)</f>
        <v>5</v>
      </c>
      <c r="C94" s="30"/>
      <c r="D94" s="31"/>
      <c r="E94" s="32"/>
      <c r="F94" s="33"/>
      <c r="G94" s="33">
        <f t="shared" si="46"/>
        <v>0</v>
      </c>
      <c r="H94" s="34">
        <f t="shared" si="47"/>
        <v>0</v>
      </c>
      <c r="I94" s="34"/>
      <c r="J94" s="34"/>
    </row>
    <row r="95" spans="1:10" x14ac:dyDescent="0.25">
      <c r="A95" s="28"/>
      <c r="B95" s="37">
        <f t="shared" si="34"/>
        <v>6</v>
      </c>
      <c r="C95" s="30"/>
      <c r="D95" s="31"/>
      <c r="E95" s="32"/>
      <c r="F95" s="33"/>
      <c r="G95" s="33">
        <f t="shared" si="46"/>
        <v>0</v>
      </c>
      <c r="H95" s="34">
        <f t="shared" si="47"/>
        <v>0</v>
      </c>
      <c r="I95" s="34"/>
      <c r="J95" s="34"/>
    </row>
    <row r="96" spans="1:10" x14ac:dyDescent="0.25">
      <c r="A96" s="28"/>
      <c r="B96" s="38">
        <f t="shared" ref="B96" si="65">IF($B$16&gt;0,$B$16,0)</f>
        <v>7</v>
      </c>
      <c r="C96" s="30"/>
      <c r="D96" s="31">
        <f t="shared" ref="D96" si="66">SUM(C89:C96)</f>
        <v>0</v>
      </c>
      <c r="E96" s="32"/>
      <c r="F96" s="33"/>
      <c r="G96" s="33">
        <f t="shared" si="46"/>
        <v>0</v>
      </c>
      <c r="H96" s="34">
        <f t="shared" si="47"/>
        <v>0</v>
      </c>
      <c r="I96" s="34">
        <f t="shared" ref="I96" si="67">IF(D96&gt;(32*(8-(COUNTBLANK(C89:C96)))+2),((C89+C90+C91+C92+C93+C94+C95+C96)-(32*(8-(COUNTBLANK(C89:C96)))+2))*$I$6,0)</f>
        <v>0</v>
      </c>
      <c r="J96" s="34">
        <f t="shared" ref="J96" si="68">IF(SUM(H89:H96)&gt;I96,SUM(H89:H96),I96)</f>
        <v>0</v>
      </c>
    </row>
    <row r="97" spans="1:10" ht="18.75" x14ac:dyDescent="0.3">
      <c r="A97" s="39" t="s">
        <v>18</v>
      </c>
      <c r="B97" s="40"/>
      <c r="C97" s="41"/>
      <c r="D97" s="42"/>
      <c r="E97" s="42"/>
      <c r="F97" s="43"/>
      <c r="G97" s="44"/>
      <c r="H97" s="45"/>
      <c r="I97" s="45"/>
      <c r="J97" s="46">
        <f>SUM(J9:J96)</f>
        <v>0</v>
      </c>
    </row>
    <row r="98" spans="1:10" x14ac:dyDescent="0.25">
      <c r="A98" s="5" t="str">
        <f>'[1]Grades TK-3'!22:22</f>
        <v>Subtotal -August</v>
      </c>
      <c r="B98" s="5"/>
      <c r="C98" s="5"/>
      <c r="D98" s="5"/>
      <c r="E98" s="5"/>
      <c r="F98" s="5"/>
      <c r="G98" s="5"/>
      <c r="H98" s="5"/>
      <c r="I98" s="5"/>
      <c r="J98" s="34">
        <f>SUM(J9:J96)</f>
        <v>0</v>
      </c>
    </row>
    <row r="99" spans="1:10" x14ac:dyDescent="0.25">
      <c r="A99" s="5" t="str">
        <f>'[1]Grades TK-3'!23:23</f>
        <v xml:space="preserve">Subtotal </v>
      </c>
      <c r="B99" s="5"/>
      <c r="C99" s="5"/>
      <c r="D99" s="5"/>
      <c r="E99" s="5"/>
      <c r="F99" s="5"/>
      <c r="G99" s="5"/>
      <c r="H99" s="5"/>
      <c r="I99" s="5"/>
      <c r="J99" s="34"/>
    </row>
    <row r="100" spans="1:10" ht="15.75" thickBot="1" x14ac:dyDescent="0.3">
      <c r="A100" s="47" t="s">
        <v>19</v>
      </c>
      <c r="B100" s="47"/>
      <c r="C100" s="47"/>
      <c r="D100" s="47"/>
      <c r="E100" s="47"/>
      <c r="F100" s="47"/>
      <c r="G100" s="47"/>
      <c r="H100" s="47"/>
      <c r="I100" s="47"/>
      <c r="J100" s="48">
        <f>J99+J98</f>
        <v>0</v>
      </c>
    </row>
    <row r="101" spans="1:10" ht="8.1" customHeight="1" thickTop="1" x14ac:dyDescent="0.25">
      <c r="A101" s="3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49" t="s">
        <v>20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8.1" customHeight="1" x14ac:dyDescent="0.25">
      <c r="A103" s="3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0" t="s">
        <v>21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1" t="s">
        <v>22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9.9499999999999993" customHeight="1" x14ac:dyDescent="0.25">
      <c r="A106" s="2"/>
      <c r="B106" s="2"/>
      <c r="D106" s="2"/>
      <c r="E106" s="2"/>
    </row>
    <row r="107" spans="1:10" x14ac:dyDescent="0.25">
      <c r="C107" s="54"/>
      <c r="E107" s="1"/>
    </row>
    <row r="108" spans="1:10" x14ac:dyDescent="0.25">
      <c r="A108" s="55" t="s">
        <v>23</v>
      </c>
      <c r="B108" s="56"/>
      <c r="C108" s="57"/>
      <c r="D108" s="57"/>
      <c r="E108" s="1"/>
      <c r="G108" s="58" t="s">
        <v>10</v>
      </c>
      <c r="H108" s="58"/>
    </row>
    <row r="109" spans="1:10" ht="9.9499999999999993" customHeight="1" x14ac:dyDescent="0.25">
      <c r="A109" s="2"/>
      <c r="B109" s="2"/>
      <c r="D109" s="2"/>
      <c r="E109" s="1"/>
    </row>
    <row r="110" spans="1:10" x14ac:dyDescent="0.25">
      <c r="A110" s="59"/>
      <c r="B110" s="60"/>
      <c r="C110" s="61"/>
      <c r="D110" s="62"/>
      <c r="E110" s="1"/>
    </row>
    <row r="111" spans="1:10" ht="17.25" x14ac:dyDescent="0.25">
      <c r="A111" s="55" t="s">
        <v>24</v>
      </c>
      <c r="B111" s="63"/>
      <c r="C111" s="63"/>
      <c r="D111" s="64"/>
      <c r="E111" s="1"/>
      <c r="G111" s="58" t="s">
        <v>10</v>
      </c>
      <c r="H111" s="58"/>
    </row>
    <row r="112" spans="1:10" x14ac:dyDescent="0.25">
      <c r="A112" s="65"/>
      <c r="B112" s="66"/>
      <c r="C112" s="67"/>
      <c r="D112" s="67"/>
      <c r="E112" s="1"/>
      <c r="G112" s="1"/>
      <c r="H112" s="1"/>
    </row>
    <row r="113" spans="1:6" ht="9.9499999999999993" customHeight="1" x14ac:dyDescent="0.25">
      <c r="A113" s="2"/>
      <c r="B113" s="2"/>
      <c r="D113" s="2"/>
      <c r="E113" s="2"/>
    </row>
    <row r="114" spans="1:6" x14ac:dyDescent="0.25">
      <c r="A114" s="2" t="s">
        <v>25</v>
      </c>
      <c r="B114" s="2"/>
      <c r="D114" s="2"/>
      <c r="E114" s="2"/>
    </row>
    <row r="115" spans="1:6" ht="18.75" x14ac:dyDescent="0.3">
      <c r="A115" s="73" t="s">
        <v>26</v>
      </c>
      <c r="B115" s="73"/>
      <c r="C115" s="73"/>
      <c r="D115" s="73"/>
      <c r="E115" s="73"/>
      <c r="F115" s="73"/>
    </row>
  </sheetData>
  <sheetProtection algorithmName="SHA-512" hashValue="JDGr8yFTZ6Pt0PrMfX1TLwA5C1rjxt78LrsOBJMNEsdWIoSvP3zDm58FTUUmJGICPqVYWEG/aOjkalHU+KAt7w==" saltValue="ac3MDqu2oVrPM+495trNvQ==" spinCount="100000" sheet="1" objects="1" scenarios="1"/>
  <mergeCells count="6">
    <mergeCell ref="A115:F115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2019-08-20T17:16:50Z</dcterms:created>
  <dcterms:modified xsi:type="dcterms:W3CDTF">2019-08-20T17:23:24Z</dcterms:modified>
</cp:coreProperties>
</file>