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General\"/>
    </mc:Choice>
  </mc:AlternateContent>
  <bookViews>
    <workbookView xWindow="-15" yWindow="-15" windowWidth="12600" windowHeight="8745" tabRatio="762"/>
  </bookViews>
  <sheets>
    <sheet name="Grades TK" sheetId="48" r:id="rId1"/>
    <sheet name="Grades K" sheetId="45" r:id="rId2"/>
    <sheet name="Grades 1-3" sheetId="38" r:id="rId3"/>
    <sheet name="Grades 4-6" sheetId="1" r:id="rId4"/>
    <sheet name="Grades 7-8  All FTE " sheetId="46" r:id="rId5"/>
    <sheet name="Grades 7-8 PE-MUSIC  All FTE's" sheetId="39" r:id="rId6"/>
    <sheet name="Grades 6-8 NMS ALL FTE" sheetId="22" r:id="rId7"/>
    <sheet name="Grades 6-8 NMS PE-MUSIC ALL FTE" sheetId="47" r:id="rId8"/>
    <sheet name="Grades 9-12 1 FTE" sheetId="40" r:id="rId9"/>
    <sheet name="Grades 9-12 Not 1 FTE" sheetId="41" r:id="rId10"/>
    <sheet name="Grades 9-12 Music and PE 1 FTE" sheetId="42" r:id="rId11"/>
    <sheet name="Grades 9-12 Music PE Not 1 FTE" sheetId="43" r:id="rId12"/>
    <sheet name="Grades 9-12 DHS" sheetId="44" r:id="rId13"/>
  </sheets>
  <definedNames>
    <definedName name="_xlnm.Print_Area" localSheetId="2">'Grades 1-3'!$A$1:$G$33</definedName>
    <definedName name="_xlnm.Print_Area" localSheetId="3">'Grades 4-6'!$A$1:$G$33</definedName>
    <definedName name="_xlnm.Print_Area" localSheetId="6">'Grades 6-8 NMS ALL FTE'!$A$1:$I$72</definedName>
    <definedName name="_xlnm.Print_Area" localSheetId="7">'Grades 6-8 NMS PE-MUSIC ALL FTE'!$A$1:$I$72</definedName>
    <definedName name="_xlnm.Print_Area" localSheetId="1">'Grades K'!$A$1:$G$34</definedName>
    <definedName name="_xlnm.Print_Titles" localSheetId="6">'Grades 6-8 NMS ALL FTE'!$1:$8</definedName>
    <definedName name="_xlnm.Print_Titles" localSheetId="7">'Grades 6-8 NMS PE-MUSIC ALL FTE'!$1:$8</definedName>
    <definedName name="_xlnm.Print_Titles" localSheetId="4">'Grades 7-8  All FTE '!$1:$8</definedName>
    <definedName name="_xlnm.Print_Titles" localSheetId="5">'Grades 7-8 PE-MUSIC  All FTE''s'!$1:$8</definedName>
    <definedName name="_xlnm.Print_Titles" localSheetId="8">'Grades 9-12 1 FTE'!$1:$8</definedName>
    <definedName name="_xlnm.Print_Titles" localSheetId="12">'Grades 9-12 DHS'!$1:$8</definedName>
    <definedName name="_xlnm.Print_Titles" localSheetId="10">'Grades 9-12 Music and PE 1 FTE'!$1:$8</definedName>
    <definedName name="_xlnm.Print_Titles" localSheetId="11">'Grades 9-12 Music PE Not 1 FTE'!$1:$8</definedName>
    <definedName name="_xlnm.Print_Titles" localSheetId="9">'Grades 9-12 Not 1 FTE'!$1:$8</definedName>
  </definedNames>
  <calcPr calcId="162913"/>
</workbook>
</file>

<file path=xl/calcChain.xml><?xml version="1.0" encoding="utf-8"?>
<calcChain xmlns="http://schemas.openxmlformats.org/spreadsheetml/2006/main">
  <c r="E18" i="48" l="1"/>
  <c r="F18" i="48" s="1"/>
  <c r="E17" i="48"/>
  <c r="F17" i="48" s="1"/>
  <c r="E16" i="48"/>
  <c r="F16" i="48" s="1"/>
  <c r="A16" i="48"/>
  <c r="A17" i="48" s="1"/>
  <c r="A18" i="48" s="1"/>
  <c r="F15" i="48"/>
  <c r="E15" i="48"/>
  <c r="A15" i="48"/>
  <c r="E14" i="48"/>
  <c r="F14" i="48" s="1"/>
  <c r="E13" i="48"/>
  <c r="F13" i="48" s="1"/>
  <c r="E12" i="48"/>
  <c r="F12" i="48" s="1"/>
  <c r="A12" i="48"/>
  <c r="E11" i="48"/>
  <c r="F11" i="48" s="1"/>
  <c r="F19" i="48" l="1"/>
  <c r="A23" i="44"/>
  <c r="G29" i="44"/>
  <c r="H29" i="44" s="1"/>
  <c r="D29" i="44"/>
  <c r="I29" i="44" s="1"/>
  <c r="B29" i="44"/>
  <c r="G28" i="44"/>
  <c r="H28" i="44" s="1"/>
  <c r="B28" i="44"/>
  <c r="G27" i="44"/>
  <c r="H27" i="44" s="1"/>
  <c r="B27" i="44"/>
  <c r="G26" i="44"/>
  <c r="H26" i="44" s="1"/>
  <c r="B26" i="44"/>
  <c r="H25" i="44"/>
  <c r="G25" i="44"/>
  <c r="B25" i="44"/>
  <c r="G24" i="44"/>
  <c r="H24" i="44" s="1"/>
  <c r="B24" i="44"/>
  <c r="G23" i="44"/>
  <c r="H23" i="44" s="1"/>
  <c r="B23" i="44"/>
  <c r="A80" i="44"/>
  <c r="A88" i="43"/>
  <c r="A64" i="42"/>
  <c r="A88" i="41"/>
  <c r="A64" i="40"/>
  <c r="A66" i="39"/>
  <c r="A66" i="46"/>
  <c r="A25" i="43"/>
  <c r="A17" i="43"/>
  <c r="E24" i="43"/>
  <c r="F24" i="43" s="1"/>
  <c r="D24" i="43"/>
  <c r="G24" i="43" s="1"/>
  <c r="H24" i="43" s="1"/>
  <c r="B24" i="43"/>
  <c r="E23" i="43"/>
  <c r="F23" i="43" s="1"/>
  <c r="B23" i="43"/>
  <c r="E22" i="43"/>
  <c r="F22" i="43" s="1"/>
  <c r="B22" i="43"/>
  <c r="E21" i="43"/>
  <c r="F21" i="43" s="1"/>
  <c r="B21" i="43"/>
  <c r="F20" i="43"/>
  <c r="E20" i="43"/>
  <c r="B20" i="43"/>
  <c r="E19" i="43"/>
  <c r="F19" i="43" s="1"/>
  <c r="B19" i="43"/>
  <c r="E18" i="43"/>
  <c r="F18" i="43" s="1"/>
  <c r="B18" i="43"/>
  <c r="E17" i="43"/>
  <c r="F17" i="43" s="1"/>
  <c r="B17" i="43"/>
  <c r="A1" i="44"/>
  <c r="A1" i="43"/>
  <c r="A1" i="42"/>
  <c r="A19" i="42"/>
  <c r="A14" i="42"/>
  <c r="G18" i="42"/>
  <c r="H18" i="42" s="1"/>
  <c r="F18" i="42"/>
  <c r="E18" i="42"/>
  <c r="D18" i="42"/>
  <c r="B18" i="42"/>
  <c r="F17" i="42"/>
  <c r="E17" i="42"/>
  <c r="B17" i="42"/>
  <c r="F16" i="42"/>
  <c r="E16" i="42"/>
  <c r="B16" i="42"/>
  <c r="F15" i="42"/>
  <c r="E15" i="42"/>
  <c r="B15" i="42"/>
  <c r="F14" i="42"/>
  <c r="E14" i="42"/>
  <c r="B14" i="42"/>
  <c r="A1" i="41"/>
  <c r="A25" i="41"/>
  <c r="A17" i="41"/>
  <c r="G24" i="41"/>
  <c r="H24" i="41" s="1"/>
  <c r="D24" i="41"/>
  <c r="I24" i="41" s="1"/>
  <c r="J24" i="41" s="1"/>
  <c r="B24" i="41"/>
  <c r="G23" i="41"/>
  <c r="H23" i="41" s="1"/>
  <c r="B23" i="41"/>
  <c r="H22" i="41"/>
  <c r="G22" i="41"/>
  <c r="B22" i="41"/>
  <c r="G21" i="41"/>
  <c r="H21" i="41" s="1"/>
  <c r="B21" i="41"/>
  <c r="G20" i="41"/>
  <c r="H20" i="41" s="1"/>
  <c r="B20" i="41"/>
  <c r="G19" i="41"/>
  <c r="H19" i="41" s="1"/>
  <c r="B19" i="41"/>
  <c r="G18" i="41"/>
  <c r="H18" i="41" s="1"/>
  <c r="B18" i="41"/>
  <c r="G17" i="41"/>
  <c r="H17" i="41" s="1"/>
  <c r="B17" i="41"/>
  <c r="A14" i="40"/>
  <c r="H18" i="40"/>
  <c r="I18" i="40" s="1"/>
  <c r="D18" i="40"/>
  <c r="J18" i="40" s="1"/>
  <c r="K18" i="40" s="1"/>
  <c r="B18" i="40"/>
  <c r="H17" i="40"/>
  <c r="I17" i="40" s="1"/>
  <c r="B17" i="40"/>
  <c r="H16" i="40"/>
  <c r="I16" i="40" s="1"/>
  <c r="B16" i="40"/>
  <c r="H15" i="40"/>
  <c r="I15" i="40" s="1"/>
  <c r="B15" i="40"/>
  <c r="H14" i="40"/>
  <c r="I14" i="40" s="1"/>
  <c r="B14" i="40"/>
  <c r="A1" i="40"/>
  <c r="J29" i="44" l="1"/>
  <c r="A72" i="47"/>
  <c r="F56" i="47"/>
  <c r="G56" i="47" s="1"/>
  <c r="D56" i="47"/>
  <c r="H56" i="47" s="1"/>
  <c r="B56" i="47"/>
  <c r="F55" i="47"/>
  <c r="G55" i="47" s="1"/>
  <c r="B55" i="47"/>
  <c r="F54" i="47"/>
  <c r="G54" i="47" s="1"/>
  <c r="B54" i="47"/>
  <c r="G53" i="47"/>
  <c r="F53" i="47"/>
  <c r="B53" i="47"/>
  <c r="F52" i="47"/>
  <c r="G52" i="47" s="1"/>
  <c r="B52" i="47"/>
  <c r="F51" i="47"/>
  <c r="G51" i="47" s="1"/>
  <c r="B51" i="47"/>
  <c r="A51" i="47"/>
  <c r="G50" i="47"/>
  <c r="F50" i="47"/>
  <c r="D50" i="47"/>
  <c r="H50" i="47" s="1"/>
  <c r="B50" i="47"/>
  <c r="F49" i="47"/>
  <c r="G49" i="47" s="1"/>
  <c r="B49" i="47"/>
  <c r="F48" i="47"/>
  <c r="G48" i="47" s="1"/>
  <c r="B48" i="47"/>
  <c r="F47" i="47"/>
  <c r="G47" i="47" s="1"/>
  <c r="B47" i="47"/>
  <c r="F46" i="47"/>
  <c r="G46" i="47" s="1"/>
  <c r="B46" i="47"/>
  <c r="G45" i="47"/>
  <c r="F45" i="47"/>
  <c r="B45" i="47"/>
  <c r="A45" i="47"/>
  <c r="H44" i="47"/>
  <c r="F44" i="47"/>
  <c r="G44" i="47" s="1"/>
  <c r="D44" i="47"/>
  <c r="B44" i="47"/>
  <c r="F43" i="47"/>
  <c r="G43" i="47" s="1"/>
  <c r="B43" i="47"/>
  <c r="F42" i="47"/>
  <c r="G42" i="47" s="1"/>
  <c r="B42" i="47"/>
  <c r="F41" i="47"/>
  <c r="G41" i="47" s="1"/>
  <c r="B41" i="47"/>
  <c r="F40" i="47"/>
  <c r="G40" i="47" s="1"/>
  <c r="B40" i="47"/>
  <c r="F39" i="47"/>
  <c r="G39" i="47" s="1"/>
  <c r="B39" i="47"/>
  <c r="A39" i="47"/>
  <c r="F38" i="47"/>
  <c r="G38" i="47" s="1"/>
  <c r="D38" i="47"/>
  <c r="H38" i="47" s="1"/>
  <c r="B38" i="47"/>
  <c r="F37" i="47"/>
  <c r="G37" i="47" s="1"/>
  <c r="B37" i="47"/>
  <c r="F36" i="47"/>
  <c r="G36" i="47" s="1"/>
  <c r="B36" i="47"/>
  <c r="G35" i="47"/>
  <c r="F35" i="47"/>
  <c r="B35" i="47"/>
  <c r="F34" i="47"/>
  <c r="G34" i="47" s="1"/>
  <c r="B34" i="47"/>
  <c r="F33" i="47"/>
  <c r="G33" i="47" s="1"/>
  <c r="B33" i="47"/>
  <c r="A33" i="47"/>
  <c r="F32" i="47"/>
  <c r="G32" i="47" s="1"/>
  <c r="D32" i="47"/>
  <c r="H32" i="47" s="1"/>
  <c r="B32" i="47"/>
  <c r="F31" i="47"/>
  <c r="G31" i="47" s="1"/>
  <c r="B31" i="47"/>
  <c r="F30" i="47"/>
  <c r="G30" i="47" s="1"/>
  <c r="B30" i="47"/>
  <c r="F29" i="47"/>
  <c r="G29" i="47" s="1"/>
  <c r="B29" i="47"/>
  <c r="F28" i="47"/>
  <c r="G28" i="47" s="1"/>
  <c r="B28" i="47"/>
  <c r="F27" i="47"/>
  <c r="G27" i="47" s="1"/>
  <c r="B27" i="47"/>
  <c r="A27" i="47"/>
  <c r="G26" i="47"/>
  <c r="F26" i="47"/>
  <c r="D26" i="47"/>
  <c r="H26" i="47" s="1"/>
  <c r="B26" i="47"/>
  <c r="F25" i="47"/>
  <c r="G25" i="47" s="1"/>
  <c r="B25" i="47"/>
  <c r="F24" i="47"/>
  <c r="G24" i="47" s="1"/>
  <c r="B24" i="47"/>
  <c r="F23" i="47"/>
  <c r="G23" i="47" s="1"/>
  <c r="B23" i="47"/>
  <c r="F22" i="47"/>
  <c r="G22" i="47" s="1"/>
  <c r="B22" i="47"/>
  <c r="F21" i="47"/>
  <c r="G21" i="47" s="1"/>
  <c r="B21" i="47"/>
  <c r="A21" i="47"/>
  <c r="H20" i="47"/>
  <c r="F20" i="47"/>
  <c r="G20" i="47" s="1"/>
  <c r="D20" i="47"/>
  <c r="B20" i="47"/>
  <c r="F19" i="47"/>
  <c r="G19" i="47" s="1"/>
  <c r="B19" i="47"/>
  <c r="G18" i="47"/>
  <c r="F18" i="47"/>
  <c r="B18" i="47"/>
  <c r="F17" i="47"/>
  <c r="G17" i="47" s="1"/>
  <c r="B17" i="47"/>
  <c r="F16" i="47"/>
  <c r="G16" i="47" s="1"/>
  <c r="B16" i="47"/>
  <c r="G15" i="47"/>
  <c r="F15" i="47"/>
  <c r="B15" i="47"/>
  <c r="A15" i="47"/>
  <c r="F14" i="47"/>
  <c r="G14" i="47" s="1"/>
  <c r="D14" i="47"/>
  <c r="H14" i="47" s="1"/>
  <c r="F13" i="47"/>
  <c r="G13" i="47" s="1"/>
  <c r="F12" i="47"/>
  <c r="G12" i="47" s="1"/>
  <c r="F11" i="47"/>
  <c r="G11" i="47" s="1"/>
  <c r="F10" i="47"/>
  <c r="G10" i="47" s="1"/>
  <c r="F9" i="47"/>
  <c r="G9" i="47" s="1"/>
  <c r="A9" i="47"/>
  <c r="A2" i="47"/>
  <c r="A1" i="47"/>
  <c r="G9" i="46"/>
  <c r="G50" i="46"/>
  <c r="H50" i="46" s="1"/>
  <c r="B50" i="46"/>
  <c r="G49" i="46"/>
  <c r="H49" i="46" s="1"/>
  <c r="B49" i="46"/>
  <c r="G48" i="46"/>
  <c r="H48" i="46" s="1"/>
  <c r="B48" i="46"/>
  <c r="G47" i="46"/>
  <c r="H47" i="46" s="1"/>
  <c r="B47" i="46"/>
  <c r="G46" i="46"/>
  <c r="H46" i="46" s="1"/>
  <c r="B46" i="46"/>
  <c r="H45" i="46"/>
  <c r="G45" i="46"/>
  <c r="B45" i="46"/>
  <c r="A45" i="46"/>
  <c r="G44" i="46"/>
  <c r="H44" i="46" s="1"/>
  <c r="B44" i="46"/>
  <c r="G43" i="46"/>
  <c r="H43" i="46" s="1"/>
  <c r="B43" i="46"/>
  <c r="G42" i="46"/>
  <c r="H42" i="46" s="1"/>
  <c r="B42" i="46"/>
  <c r="G41" i="46"/>
  <c r="H41" i="46" s="1"/>
  <c r="B41" i="46"/>
  <c r="H40" i="46"/>
  <c r="G40" i="46"/>
  <c r="B40" i="46"/>
  <c r="G39" i="46"/>
  <c r="H39" i="46" s="1"/>
  <c r="B39" i="46"/>
  <c r="A39" i="46"/>
  <c r="G38" i="46"/>
  <c r="H38" i="46" s="1"/>
  <c r="B38" i="46"/>
  <c r="G37" i="46"/>
  <c r="H37" i="46" s="1"/>
  <c r="B37" i="46"/>
  <c r="G36" i="46"/>
  <c r="H36" i="46" s="1"/>
  <c r="B36" i="46"/>
  <c r="H35" i="46"/>
  <c r="G35" i="46"/>
  <c r="B35" i="46"/>
  <c r="G34" i="46"/>
  <c r="H34" i="46" s="1"/>
  <c r="B34" i="46"/>
  <c r="G33" i="46"/>
  <c r="H33" i="46" s="1"/>
  <c r="B33" i="46"/>
  <c r="A33" i="46"/>
  <c r="G32" i="46"/>
  <c r="H32" i="46" s="1"/>
  <c r="B32" i="46"/>
  <c r="G31" i="46"/>
  <c r="H31" i="46" s="1"/>
  <c r="B31" i="46"/>
  <c r="H30" i="46"/>
  <c r="G30" i="46"/>
  <c r="B30" i="46"/>
  <c r="G29" i="46"/>
  <c r="H29" i="46" s="1"/>
  <c r="B29" i="46"/>
  <c r="G28" i="46"/>
  <c r="H28" i="46" s="1"/>
  <c r="B28" i="46"/>
  <c r="G27" i="46"/>
  <c r="H27" i="46" s="1"/>
  <c r="B27" i="46"/>
  <c r="A27" i="46"/>
  <c r="G26" i="46"/>
  <c r="H26" i="46" s="1"/>
  <c r="B26" i="46"/>
  <c r="G25" i="46"/>
  <c r="H25" i="46" s="1"/>
  <c r="B25" i="46"/>
  <c r="G24" i="46"/>
  <c r="H24" i="46" s="1"/>
  <c r="B24" i="46"/>
  <c r="G23" i="46"/>
  <c r="H23" i="46" s="1"/>
  <c r="B23" i="46"/>
  <c r="G22" i="46"/>
  <c r="H22" i="46" s="1"/>
  <c r="B22" i="46"/>
  <c r="G21" i="46"/>
  <c r="H21" i="46" s="1"/>
  <c r="B21" i="46"/>
  <c r="A21" i="46"/>
  <c r="H20" i="46"/>
  <c r="G20" i="46"/>
  <c r="B20" i="46"/>
  <c r="G19" i="46"/>
  <c r="H19" i="46" s="1"/>
  <c r="B19" i="46"/>
  <c r="G18" i="46"/>
  <c r="H18" i="46" s="1"/>
  <c r="B18" i="46"/>
  <c r="H17" i="46"/>
  <c r="G17" i="46"/>
  <c r="B17" i="46"/>
  <c r="G16" i="46"/>
  <c r="H16" i="46" s="1"/>
  <c r="B16" i="46"/>
  <c r="G15" i="46"/>
  <c r="H15" i="46" s="1"/>
  <c r="B15" i="46"/>
  <c r="G14" i="46"/>
  <c r="H14" i="46" s="1"/>
  <c r="G13" i="46"/>
  <c r="H13" i="46" s="1"/>
  <c r="G12" i="46"/>
  <c r="H12" i="46" s="1"/>
  <c r="G11" i="46"/>
  <c r="H11" i="46" s="1"/>
  <c r="G10" i="46"/>
  <c r="H10" i="46" s="1"/>
  <c r="H9" i="46"/>
  <c r="A9" i="46"/>
  <c r="A2" i="46"/>
  <c r="A1" i="46"/>
  <c r="I20" i="47" l="1"/>
  <c r="I44" i="47"/>
  <c r="I14" i="47"/>
  <c r="I50" i="47"/>
  <c r="I26" i="47"/>
  <c r="I32" i="47"/>
  <c r="I56" i="47"/>
  <c r="I38" i="47"/>
  <c r="H51" i="46"/>
  <c r="F9" i="22"/>
  <c r="A72" i="22"/>
  <c r="A33" i="1"/>
  <c r="A33" i="38"/>
  <c r="A21" i="22"/>
  <c r="F26" i="22"/>
  <c r="G26" i="22" s="1"/>
  <c r="D26" i="22"/>
  <c r="B26" i="22"/>
  <c r="F25" i="22"/>
  <c r="G25" i="22" s="1"/>
  <c r="B25" i="22"/>
  <c r="F24" i="22"/>
  <c r="G24" i="22" s="1"/>
  <c r="B24" i="22"/>
  <c r="F23" i="22"/>
  <c r="G23" i="22" s="1"/>
  <c r="B23" i="22"/>
  <c r="F22" i="22"/>
  <c r="G22" i="22" s="1"/>
  <c r="B22" i="22"/>
  <c r="F21" i="22"/>
  <c r="G21" i="22" s="1"/>
  <c r="B21" i="22"/>
  <c r="E12" i="1"/>
  <c r="F12" i="1" s="1"/>
  <c r="A12" i="1"/>
  <c r="E12" i="38"/>
  <c r="F12" i="38" s="1"/>
  <c r="A12" i="38"/>
  <c r="F19" i="45"/>
  <c r="E13" i="45"/>
  <c r="F13" i="45" s="1"/>
  <c r="E14" i="45"/>
  <c r="F14" i="45" s="1"/>
  <c r="A17" i="38"/>
  <c r="A16" i="38"/>
  <c r="A15" i="38"/>
  <c r="A14" i="38"/>
  <c r="A13" i="38"/>
  <c r="A10" i="38"/>
  <c r="A2" i="38"/>
  <c r="A1" i="38"/>
  <c r="A18" i="45"/>
  <c r="A17" i="45"/>
  <c r="A15" i="45"/>
  <c r="A16" i="45" s="1"/>
  <c r="A12" i="45"/>
  <c r="A11" i="38" s="1"/>
  <c r="I57" i="47" l="1"/>
  <c r="H26" i="22"/>
  <c r="I26" i="22"/>
  <c r="E18" i="45"/>
  <c r="F18" i="45" s="1"/>
  <c r="E17" i="45"/>
  <c r="F17" i="45" s="1"/>
  <c r="E16" i="45"/>
  <c r="F16" i="45" s="1"/>
  <c r="E15" i="45"/>
  <c r="F15" i="45" s="1"/>
  <c r="E12" i="45"/>
  <c r="F12" i="45" s="1"/>
  <c r="E11" i="45"/>
  <c r="F11" i="45" s="1"/>
  <c r="A16" i="44" l="1"/>
  <c r="G22" i="44"/>
  <c r="H22" i="44" s="1"/>
  <c r="D22" i="44"/>
  <c r="I22" i="44" s="1"/>
  <c r="B22" i="44"/>
  <c r="G21" i="44"/>
  <c r="H21" i="44" s="1"/>
  <c r="B21" i="44"/>
  <c r="G20" i="44"/>
  <c r="H20" i="44" s="1"/>
  <c r="B20" i="44"/>
  <c r="G19" i="44"/>
  <c r="H19" i="44" s="1"/>
  <c r="B19" i="44"/>
  <c r="G18" i="44"/>
  <c r="H18" i="44" s="1"/>
  <c r="B18" i="44"/>
  <c r="G17" i="44"/>
  <c r="H17" i="44" s="1"/>
  <c r="B17" i="44"/>
  <c r="G16" i="44"/>
  <c r="H16" i="44" s="1"/>
  <c r="B16" i="44"/>
  <c r="E32" i="43"/>
  <c r="F32" i="43" s="1"/>
  <c r="D32" i="43"/>
  <c r="G32" i="43" s="1"/>
  <c r="B32" i="43"/>
  <c r="E31" i="43"/>
  <c r="F31" i="43" s="1"/>
  <c r="B31" i="43"/>
  <c r="E30" i="43"/>
  <c r="F30" i="43" s="1"/>
  <c r="B30" i="43"/>
  <c r="E29" i="43"/>
  <c r="F29" i="43" s="1"/>
  <c r="B29" i="43"/>
  <c r="F28" i="43"/>
  <c r="E28" i="43"/>
  <c r="B28" i="43"/>
  <c r="E27" i="43"/>
  <c r="F27" i="43" s="1"/>
  <c r="B27" i="43"/>
  <c r="E26" i="43"/>
  <c r="F26" i="43" s="1"/>
  <c r="B26" i="43"/>
  <c r="E25" i="43"/>
  <c r="F25" i="43" s="1"/>
  <c r="B25" i="43"/>
  <c r="E23" i="42"/>
  <c r="F23" i="42" s="1"/>
  <c r="D23" i="42"/>
  <c r="G23" i="42" s="1"/>
  <c r="B23" i="42"/>
  <c r="E22" i="42"/>
  <c r="F22" i="42" s="1"/>
  <c r="B22" i="42"/>
  <c r="E21" i="42"/>
  <c r="F21" i="42" s="1"/>
  <c r="B21" i="42"/>
  <c r="E20" i="42"/>
  <c r="F20" i="42" s="1"/>
  <c r="B20" i="42"/>
  <c r="F19" i="42"/>
  <c r="E19" i="42"/>
  <c r="B19" i="42"/>
  <c r="G32" i="41"/>
  <c r="H32" i="41" s="1"/>
  <c r="D32" i="41"/>
  <c r="I32" i="41" s="1"/>
  <c r="J32" i="41" s="1"/>
  <c r="B32" i="41"/>
  <c r="G31" i="41"/>
  <c r="H31" i="41" s="1"/>
  <c r="B31" i="41"/>
  <c r="G30" i="41"/>
  <c r="H30" i="41" s="1"/>
  <c r="B30" i="41"/>
  <c r="H29" i="41"/>
  <c r="G29" i="41"/>
  <c r="B29" i="41"/>
  <c r="G28" i="41"/>
  <c r="H28" i="41" s="1"/>
  <c r="B28" i="41"/>
  <c r="G27" i="41"/>
  <c r="H27" i="41" s="1"/>
  <c r="B27" i="41"/>
  <c r="G26" i="41"/>
  <c r="H26" i="41" s="1"/>
  <c r="B26" i="41"/>
  <c r="H25" i="41"/>
  <c r="G25" i="41"/>
  <c r="B25" i="41"/>
  <c r="G20" i="39"/>
  <c r="H20" i="39" s="1"/>
  <c r="B20" i="39"/>
  <c r="G19" i="39"/>
  <c r="H19" i="39" s="1"/>
  <c r="B19" i="39"/>
  <c r="G18" i="39"/>
  <c r="H18" i="39" s="1"/>
  <c r="B18" i="39"/>
  <c r="G17" i="39"/>
  <c r="H17" i="39" s="1"/>
  <c r="B17" i="39"/>
  <c r="G16" i="39"/>
  <c r="H16" i="39" s="1"/>
  <c r="B16" i="39"/>
  <c r="H15" i="39"/>
  <c r="G15" i="39"/>
  <c r="B15" i="39"/>
  <c r="H23" i="40"/>
  <c r="I23" i="40" s="1"/>
  <c r="D23" i="40"/>
  <c r="J23" i="40" s="1"/>
  <c r="K23" i="40" s="1"/>
  <c r="B23" i="40"/>
  <c r="H22" i="40"/>
  <c r="I22" i="40" s="1"/>
  <c r="B22" i="40"/>
  <c r="H21" i="40"/>
  <c r="I21" i="40" s="1"/>
  <c r="B21" i="40"/>
  <c r="H20" i="40"/>
  <c r="I20" i="40" s="1"/>
  <c r="B20" i="40"/>
  <c r="I19" i="40"/>
  <c r="H19" i="40"/>
  <c r="B19" i="40"/>
  <c r="H32" i="43" l="1"/>
  <c r="J22" i="44"/>
  <c r="H23" i="42"/>
  <c r="A1" i="39" l="1"/>
  <c r="A15" i="22"/>
  <c r="F20" i="22"/>
  <c r="G20" i="22" s="1"/>
  <c r="D20" i="22"/>
  <c r="H20" i="22" s="1"/>
  <c r="B20" i="22"/>
  <c r="F19" i="22"/>
  <c r="G19" i="22" s="1"/>
  <c r="B19" i="22"/>
  <c r="F18" i="22"/>
  <c r="G18" i="22" s="1"/>
  <c r="B18" i="22"/>
  <c r="F17" i="22"/>
  <c r="G17" i="22" s="1"/>
  <c r="B17" i="22"/>
  <c r="F16" i="22"/>
  <c r="G16" i="22" s="1"/>
  <c r="B16" i="22"/>
  <c r="F15" i="22"/>
  <c r="G15" i="22" s="1"/>
  <c r="B15" i="22"/>
  <c r="F18" i="1"/>
  <c r="E11" i="1"/>
  <c r="F11" i="1" s="1"/>
  <c r="A11" i="1"/>
  <c r="A1" i="1"/>
  <c r="A1" i="22" s="1"/>
  <c r="E11" i="38"/>
  <c r="F11" i="38" s="1"/>
  <c r="I20" i="22" l="1"/>
  <c r="E17" i="38" l="1"/>
  <c r="F17" i="38" s="1"/>
  <c r="G64" i="44" l="1"/>
  <c r="H64" i="44" s="1"/>
  <c r="D64" i="44"/>
  <c r="I64" i="44" s="1"/>
  <c r="B64" i="44"/>
  <c r="G63" i="44"/>
  <c r="H63" i="44" s="1"/>
  <c r="B63" i="44"/>
  <c r="G62" i="44"/>
  <c r="H62" i="44" s="1"/>
  <c r="B62" i="44"/>
  <c r="G61" i="44"/>
  <c r="H61" i="44" s="1"/>
  <c r="B61" i="44"/>
  <c r="G60" i="44"/>
  <c r="H60" i="44" s="1"/>
  <c r="B60" i="44"/>
  <c r="G59" i="44"/>
  <c r="H59" i="44" s="1"/>
  <c r="B59" i="44"/>
  <c r="G58" i="44"/>
  <c r="H58" i="44" s="1"/>
  <c r="B58" i="44"/>
  <c r="E72" i="43"/>
  <c r="F72" i="43" s="1"/>
  <c r="D72" i="43"/>
  <c r="G72" i="43" s="1"/>
  <c r="B72" i="43"/>
  <c r="E71" i="43"/>
  <c r="F71" i="43" s="1"/>
  <c r="B71" i="43"/>
  <c r="E70" i="43"/>
  <c r="F70" i="43" s="1"/>
  <c r="B70" i="43"/>
  <c r="E69" i="43"/>
  <c r="F69" i="43" s="1"/>
  <c r="B69" i="43"/>
  <c r="E68" i="43"/>
  <c r="F68" i="43" s="1"/>
  <c r="B68" i="43"/>
  <c r="E67" i="43"/>
  <c r="F67" i="43" s="1"/>
  <c r="B67" i="43"/>
  <c r="E66" i="43"/>
  <c r="F66" i="43" s="1"/>
  <c r="B66" i="43"/>
  <c r="E65" i="43"/>
  <c r="F65" i="43" s="1"/>
  <c r="B65" i="43"/>
  <c r="E48" i="42"/>
  <c r="F48" i="42" s="1"/>
  <c r="D48" i="42"/>
  <c r="G48" i="42" s="1"/>
  <c r="B48" i="42"/>
  <c r="E47" i="42"/>
  <c r="F47" i="42" s="1"/>
  <c r="B47" i="42"/>
  <c r="E46" i="42"/>
  <c r="F46" i="42" s="1"/>
  <c r="B46" i="42"/>
  <c r="E45" i="42"/>
  <c r="F45" i="42" s="1"/>
  <c r="B45" i="42"/>
  <c r="E44" i="42"/>
  <c r="F44" i="42" s="1"/>
  <c r="B44" i="42"/>
  <c r="G72" i="41"/>
  <c r="H72" i="41" s="1"/>
  <c r="D72" i="41"/>
  <c r="I72" i="41" s="1"/>
  <c r="B72" i="41"/>
  <c r="G71" i="41"/>
  <c r="H71" i="41" s="1"/>
  <c r="B71" i="41"/>
  <c r="G70" i="41"/>
  <c r="H70" i="41" s="1"/>
  <c r="B70" i="41"/>
  <c r="G69" i="41"/>
  <c r="H69" i="41" s="1"/>
  <c r="B69" i="41"/>
  <c r="G68" i="41"/>
  <c r="H68" i="41" s="1"/>
  <c r="B68" i="41"/>
  <c r="G67" i="41"/>
  <c r="H67" i="41" s="1"/>
  <c r="B67" i="41"/>
  <c r="G66" i="41"/>
  <c r="H66" i="41" s="1"/>
  <c r="B66" i="41"/>
  <c r="G65" i="41"/>
  <c r="H65" i="41" s="1"/>
  <c r="B65" i="41"/>
  <c r="H43" i="40"/>
  <c r="I43" i="40" s="1"/>
  <c r="D43" i="40"/>
  <c r="J43" i="40" s="1"/>
  <c r="B43" i="40"/>
  <c r="H42" i="40"/>
  <c r="I42" i="40" s="1"/>
  <c r="B42" i="40"/>
  <c r="H41" i="40"/>
  <c r="I41" i="40" s="1"/>
  <c r="B41" i="40"/>
  <c r="H40" i="40"/>
  <c r="I40" i="40" s="1"/>
  <c r="B40" i="40"/>
  <c r="H39" i="40"/>
  <c r="I39" i="40" s="1"/>
  <c r="B39" i="40"/>
  <c r="H48" i="40"/>
  <c r="I48" i="40" s="1"/>
  <c r="D48" i="40"/>
  <c r="J48" i="40" s="1"/>
  <c r="B48" i="40"/>
  <c r="H47" i="40"/>
  <c r="I47" i="40" s="1"/>
  <c r="B47" i="40"/>
  <c r="H46" i="40"/>
  <c r="I46" i="40" s="1"/>
  <c r="B46" i="40"/>
  <c r="H45" i="40"/>
  <c r="I45" i="40" s="1"/>
  <c r="B45" i="40"/>
  <c r="H44" i="40"/>
  <c r="I44" i="40" s="1"/>
  <c r="B44" i="40"/>
  <c r="G50" i="39"/>
  <c r="H50" i="39" s="1"/>
  <c r="B50" i="39"/>
  <c r="G49" i="39"/>
  <c r="H49" i="39" s="1"/>
  <c r="B49" i="39"/>
  <c r="G48" i="39"/>
  <c r="H48" i="39" s="1"/>
  <c r="B48" i="39"/>
  <c r="G47" i="39"/>
  <c r="H47" i="39" s="1"/>
  <c r="B47" i="39"/>
  <c r="G46" i="39"/>
  <c r="H46" i="39" s="1"/>
  <c r="B46" i="39"/>
  <c r="G45" i="39"/>
  <c r="H45" i="39" s="1"/>
  <c r="B45" i="39"/>
  <c r="K43" i="40" l="1"/>
  <c r="J64" i="44"/>
  <c r="H72" i="43"/>
  <c r="H48" i="42"/>
  <c r="J72" i="41"/>
  <c r="K48" i="40"/>
  <c r="F56" i="22"/>
  <c r="G56" i="22" s="1"/>
  <c r="D56" i="22"/>
  <c r="H56" i="22" s="1"/>
  <c r="B56" i="22"/>
  <c r="F55" i="22"/>
  <c r="G55" i="22" s="1"/>
  <c r="B55" i="22"/>
  <c r="F54" i="22"/>
  <c r="G54" i="22" s="1"/>
  <c r="B54" i="22"/>
  <c r="F53" i="22"/>
  <c r="G53" i="22" s="1"/>
  <c r="B53" i="22"/>
  <c r="F52" i="22"/>
  <c r="G52" i="22" s="1"/>
  <c r="B52" i="22"/>
  <c r="F51" i="22"/>
  <c r="G51" i="22" s="1"/>
  <c r="B51" i="22"/>
  <c r="E17" i="1"/>
  <c r="F17" i="1" s="1"/>
  <c r="I56" i="22" l="1"/>
  <c r="A2" i="1"/>
  <c r="A10" i="1"/>
  <c r="E10" i="1" l="1"/>
  <c r="E10" i="38"/>
  <c r="G57" i="44" l="1"/>
  <c r="H57" i="44" s="1"/>
  <c r="D57" i="44"/>
  <c r="I57" i="44" s="1"/>
  <c r="B57" i="44"/>
  <c r="G56" i="44"/>
  <c r="H56" i="44" s="1"/>
  <c r="B56" i="44"/>
  <c r="G55" i="44"/>
  <c r="H55" i="44" s="1"/>
  <c r="B55" i="44"/>
  <c r="G54" i="44"/>
  <c r="H54" i="44" s="1"/>
  <c r="B54" i="44"/>
  <c r="G53" i="44"/>
  <c r="H53" i="44" s="1"/>
  <c r="B53" i="44"/>
  <c r="G52" i="44"/>
  <c r="H52" i="44" s="1"/>
  <c r="B52" i="44"/>
  <c r="G51" i="44"/>
  <c r="H51" i="44" s="1"/>
  <c r="B51" i="44"/>
  <c r="G50" i="44"/>
  <c r="H50" i="44" s="1"/>
  <c r="D50" i="44"/>
  <c r="I50" i="44" s="1"/>
  <c r="B50" i="44"/>
  <c r="G49" i="44"/>
  <c r="H49" i="44" s="1"/>
  <c r="B49" i="44"/>
  <c r="G48" i="44"/>
  <c r="H48" i="44" s="1"/>
  <c r="B48" i="44"/>
  <c r="G47" i="44"/>
  <c r="H47" i="44" s="1"/>
  <c r="B47" i="44"/>
  <c r="G46" i="44"/>
  <c r="H46" i="44" s="1"/>
  <c r="B46" i="44"/>
  <c r="G45" i="44"/>
  <c r="H45" i="44" s="1"/>
  <c r="B45" i="44"/>
  <c r="G44" i="44"/>
  <c r="H44" i="44" s="1"/>
  <c r="B44" i="44"/>
  <c r="G43" i="44"/>
  <c r="H43" i="44" s="1"/>
  <c r="D43" i="44"/>
  <c r="I43" i="44" s="1"/>
  <c r="B43" i="44"/>
  <c r="G42" i="44"/>
  <c r="H42" i="44" s="1"/>
  <c r="B42" i="44"/>
  <c r="G41" i="44"/>
  <c r="H41" i="44" s="1"/>
  <c r="B41" i="44"/>
  <c r="G40" i="44"/>
  <c r="H40" i="44" s="1"/>
  <c r="B40" i="44"/>
  <c r="G39" i="44"/>
  <c r="H39" i="44" s="1"/>
  <c r="B39" i="44"/>
  <c r="G38" i="44"/>
  <c r="H38" i="44" s="1"/>
  <c r="B38" i="44"/>
  <c r="G37" i="44"/>
  <c r="H37" i="44" s="1"/>
  <c r="B37" i="44"/>
  <c r="G36" i="44"/>
  <c r="H36" i="44" s="1"/>
  <c r="D36" i="44"/>
  <c r="I36" i="44" s="1"/>
  <c r="B36" i="44"/>
  <c r="G35" i="44"/>
  <c r="H35" i="44" s="1"/>
  <c r="B35" i="44"/>
  <c r="G34" i="44"/>
  <c r="H34" i="44" s="1"/>
  <c r="B34" i="44"/>
  <c r="G33" i="44"/>
  <c r="H33" i="44" s="1"/>
  <c r="B33" i="44"/>
  <c r="G32" i="44"/>
  <c r="H32" i="44" s="1"/>
  <c r="B32" i="44"/>
  <c r="G31" i="44"/>
  <c r="H31" i="44" s="1"/>
  <c r="B31" i="44"/>
  <c r="G30" i="44"/>
  <c r="H30" i="44" s="1"/>
  <c r="B30" i="44"/>
  <c r="G15" i="44"/>
  <c r="H15" i="44" s="1"/>
  <c r="D15" i="44"/>
  <c r="I15" i="44" s="1"/>
  <c r="G14" i="44"/>
  <c r="H14" i="44" s="1"/>
  <c r="G13" i="44"/>
  <c r="H13" i="44" s="1"/>
  <c r="G12" i="44"/>
  <c r="H12" i="44" s="1"/>
  <c r="G11" i="44"/>
  <c r="H11" i="44" s="1"/>
  <c r="G10" i="44"/>
  <c r="H10" i="44" s="1"/>
  <c r="G9" i="44"/>
  <c r="H9" i="44" s="1"/>
  <c r="A9" i="44"/>
  <c r="A2" i="44"/>
  <c r="E64" i="43"/>
  <c r="F64" i="43" s="1"/>
  <c r="D64" i="43"/>
  <c r="G64" i="43" s="1"/>
  <c r="B64" i="43"/>
  <c r="E63" i="43"/>
  <c r="F63" i="43" s="1"/>
  <c r="B63" i="43"/>
  <c r="E62" i="43"/>
  <c r="F62" i="43" s="1"/>
  <c r="B62" i="43"/>
  <c r="E61" i="43"/>
  <c r="F61" i="43" s="1"/>
  <c r="B61" i="43"/>
  <c r="E60" i="43"/>
  <c r="F60" i="43" s="1"/>
  <c r="B60" i="43"/>
  <c r="E59" i="43"/>
  <c r="F59" i="43" s="1"/>
  <c r="B59" i="43"/>
  <c r="E58" i="43"/>
  <c r="F58" i="43" s="1"/>
  <c r="B58" i="43"/>
  <c r="E57" i="43"/>
  <c r="F57" i="43" s="1"/>
  <c r="B57" i="43"/>
  <c r="E56" i="43"/>
  <c r="F56" i="43" s="1"/>
  <c r="D56" i="43"/>
  <c r="G56" i="43" s="1"/>
  <c r="B56" i="43"/>
  <c r="E55" i="43"/>
  <c r="F55" i="43" s="1"/>
  <c r="B55" i="43"/>
  <c r="E54" i="43"/>
  <c r="F54" i="43" s="1"/>
  <c r="B54" i="43"/>
  <c r="E53" i="43"/>
  <c r="F53" i="43" s="1"/>
  <c r="B53" i="43"/>
  <c r="E52" i="43"/>
  <c r="F52" i="43" s="1"/>
  <c r="B52" i="43"/>
  <c r="E51" i="43"/>
  <c r="F51" i="43" s="1"/>
  <c r="B51" i="43"/>
  <c r="E50" i="43"/>
  <c r="F50" i="43" s="1"/>
  <c r="B50" i="43"/>
  <c r="E49" i="43"/>
  <c r="F49" i="43" s="1"/>
  <c r="B49" i="43"/>
  <c r="E48" i="43"/>
  <c r="F48" i="43" s="1"/>
  <c r="D48" i="43"/>
  <c r="G48" i="43" s="1"/>
  <c r="B48" i="43"/>
  <c r="E47" i="43"/>
  <c r="F47" i="43" s="1"/>
  <c r="B47" i="43"/>
  <c r="E46" i="43"/>
  <c r="F46" i="43" s="1"/>
  <c r="B46" i="43"/>
  <c r="E45" i="43"/>
  <c r="F45" i="43" s="1"/>
  <c r="B45" i="43"/>
  <c r="E44" i="43"/>
  <c r="F44" i="43" s="1"/>
  <c r="B44" i="43"/>
  <c r="E43" i="43"/>
  <c r="F43" i="43" s="1"/>
  <c r="B43" i="43"/>
  <c r="E42" i="43"/>
  <c r="F42" i="43" s="1"/>
  <c r="B42" i="43"/>
  <c r="E41" i="43"/>
  <c r="F41" i="43" s="1"/>
  <c r="B41" i="43"/>
  <c r="E40" i="43"/>
  <c r="F40" i="43" s="1"/>
  <c r="D40" i="43"/>
  <c r="G40" i="43" s="1"/>
  <c r="B40" i="43"/>
  <c r="E39" i="43"/>
  <c r="F39" i="43" s="1"/>
  <c r="B39" i="43"/>
  <c r="E38" i="43"/>
  <c r="F38" i="43" s="1"/>
  <c r="B38" i="43"/>
  <c r="E37" i="43"/>
  <c r="F37" i="43" s="1"/>
  <c r="B37" i="43"/>
  <c r="E36" i="43"/>
  <c r="F36" i="43" s="1"/>
  <c r="B36" i="43"/>
  <c r="E35" i="43"/>
  <c r="F35" i="43" s="1"/>
  <c r="B35" i="43"/>
  <c r="E34" i="43"/>
  <c r="F34" i="43" s="1"/>
  <c r="B34" i="43"/>
  <c r="E33" i="43"/>
  <c r="F33" i="43" s="1"/>
  <c r="B33" i="43"/>
  <c r="E16" i="43"/>
  <c r="F16" i="43" s="1"/>
  <c r="D16" i="43"/>
  <c r="G16" i="43" s="1"/>
  <c r="E15" i="43"/>
  <c r="F15" i="43" s="1"/>
  <c r="E14" i="43"/>
  <c r="F14" i="43" s="1"/>
  <c r="E13" i="43"/>
  <c r="F13" i="43" s="1"/>
  <c r="E12" i="43"/>
  <c r="F12" i="43" s="1"/>
  <c r="E11" i="43"/>
  <c r="F11" i="43" s="1"/>
  <c r="E10" i="43"/>
  <c r="F10" i="43" s="1"/>
  <c r="E9" i="43"/>
  <c r="F9" i="43" s="1"/>
  <c r="A9" i="43"/>
  <c r="A2" i="43"/>
  <c r="E43" i="42"/>
  <c r="F43" i="42" s="1"/>
  <c r="D43" i="42"/>
  <c r="G43" i="42" s="1"/>
  <c r="B43" i="42"/>
  <c r="E42" i="42"/>
  <c r="F42" i="42" s="1"/>
  <c r="B42" i="42"/>
  <c r="E41" i="42"/>
  <c r="F41" i="42" s="1"/>
  <c r="B41" i="42"/>
  <c r="E40" i="42"/>
  <c r="F40" i="42" s="1"/>
  <c r="B40" i="42"/>
  <c r="E39" i="42"/>
  <c r="F39" i="42" s="1"/>
  <c r="B39" i="42"/>
  <c r="E38" i="42"/>
  <c r="F38" i="42" s="1"/>
  <c r="D38" i="42"/>
  <c r="G38" i="42" s="1"/>
  <c r="B38" i="42"/>
  <c r="E37" i="42"/>
  <c r="F37" i="42" s="1"/>
  <c r="B37" i="42"/>
  <c r="E36" i="42"/>
  <c r="F36" i="42" s="1"/>
  <c r="B36" i="42"/>
  <c r="E35" i="42"/>
  <c r="F35" i="42" s="1"/>
  <c r="B35" i="42"/>
  <c r="E34" i="42"/>
  <c r="F34" i="42" s="1"/>
  <c r="B34" i="42"/>
  <c r="E33" i="42"/>
  <c r="F33" i="42" s="1"/>
  <c r="D33" i="42"/>
  <c r="G33" i="42" s="1"/>
  <c r="B33" i="42"/>
  <c r="E32" i="42"/>
  <c r="F32" i="42" s="1"/>
  <c r="B32" i="42"/>
  <c r="E31" i="42"/>
  <c r="F31" i="42" s="1"/>
  <c r="B31" i="42"/>
  <c r="E30" i="42"/>
  <c r="F30" i="42" s="1"/>
  <c r="B30" i="42"/>
  <c r="E29" i="42"/>
  <c r="F29" i="42" s="1"/>
  <c r="B29" i="42"/>
  <c r="E28" i="42"/>
  <c r="F28" i="42" s="1"/>
  <c r="D28" i="42"/>
  <c r="G28" i="42" s="1"/>
  <c r="B28" i="42"/>
  <c r="E27" i="42"/>
  <c r="F27" i="42" s="1"/>
  <c r="B27" i="42"/>
  <c r="E26" i="42"/>
  <c r="F26" i="42" s="1"/>
  <c r="B26" i="42"/>
  <c r="E25" i="42"/>
  <c r="F25" i="42" s="1"/>
  <c r="B25" i="42"/>
  <c r="E24" i="42"/>
  <c r="F24" i="42" s="1"/>
  <c r="B24" i="42"/>
  <c r="E13" i="42"/>
  <c r="F13" i="42" s="1"/>
  <c r="D13" i="42"/>
  <c r="G13" i="42" s="1"/>
  <c r="E12" i="42"/>
  <c r="F12" i="42" s="1"/>
  <c r="E11" i="42"/>
  <c r="F11" i="42" s="1"/>
  <c r="E10" i="42"/>
  <c r="F10" i="42" s="1"/>
  <c r="E9" i="42"/>
  <c r="F9" i="42" s="1"/>
  <c r="A9" i="42"/>
  <c r="A2" i="42"/>
  <c r="G64" i="41"/>
  <c r="H64" i="41" s="1"/>
  <c r="D64" i="41"/>
  <c r="I64" i="41" s="1"/>
  <c r="B64" i="41"/>
  <c r="G63" i="41"/>
  <c r="H63" i="41" s="1"/>
  <c r="B63" i="41"/>
  <c r="G62" i="41"/>
  <c r="H62" i="41" s="1"/>
  <c r="B62" i="41"/>
  <c r="G61" i="41"/>
  <c r="H61" i="41" s="1"/>
  <c r="B61" i="41"/>
  <c r="G60" i="41"/>
  <c r="H60" i="41" s="1"/>
  <c r="B60" i="41"/>
  <c r="G59" i="41"/>
  <c r="H59" i="41" s="1"/>
  <c r="B59" i="41"/>
  <c r="G58" i="41"/>
  <c r="H58" i="41" s="1"/>
  <c r="B58" i="41"/>
  <c r="G57" i="41"/>
  <c r="H57" i="41" s="1"/>
  <c r="B57" i="41"/>
  <c r="G56" i="41"/>
  <c r="H56" i="41" s="1"/>
  <c r="D56" i="41"/>
  <c r="I56" i="41" s="1"/>
  <c r="B56" i="41"/>
  <c r="G55" i="41"/>
  <c r="H55" i="41" s="1"/>
  <c r="B55" i="41"/>
  <c r="G54" i="41"/>
  <c r="H54" i="41" s="1"/>
  <c r="B54" i="41"/>
  <c r="G53" i="41"/>
  <c r="H53" i="41" s="1"/>
  <c r="B53" i="41"/>
  <c r="G52" i="41"/>
  <c r="H52" i="41" s="1"/>
  <c r="B52" i="41"/>
  <c r="G51" i="41"/>
  <c r="H51" i="41" s="1"/>
  <c r="B51" i="41"/>
  <c r="G50" i="41"/>
  <c r="H50" i="41" s="1"/>
  <c r="B50" i="41"/>
  <c r="G49" i="41"/>
  <c r="H49" i="41" s="1"/>
  <c r="B49" i="41"/>
  <c r="G48" i="41"/>
  <c r="H48" i="41" s="1"/>
  <c r="D48" i="41"/>
  <c r="I48" i="41" s="1"/>
  <c r="B48" i="41"/>
  <c r="G47" i="41"/>
  <c r="H47" i="41" s="1"/>
  <c r="B47" i="41"/>
  <c r="G46" i="41"/>
  <c r="H46" i="41" s="1"/>
  <c r="B46" i="41"/>
  <c r="G45" i="41"/>
  <c r="H45" i="41" s="1"/>
  <c r="B45" i="41"/>
  <c r="G44" i="41"/>
  <c r="H44" i="41" s="1"/>
  <c r="B44" i="41"/>
  <c r="G43" i="41"/>
  <c r="H43" i="41" s="1"/>
  <c r="B43" i="41"/>
  <c r="G42" i="41"/>
  <c r="H42" i="41" s="1"/>
  <c r="B42" i="41"/>
  <c r="G41" i="41"/>
  <c r="H41" i="41" s="1"/>
  <c r="B41" i="41"/>
  <c r="G40" i="41"/>
  <c r="H40" i="41" s="1"/>
  <c r="D40" i="41"/>
  <c r="I40" i="41" s="1"/>
  <c r="B40" i="41"/>
  <c r="G39" i="41"/>
  <c r="H39" i="41" s="1"/>
  <c r="B39" i="41"/>
  <c r="G38" i="41"/>
  <c r="H38" i="41" s="1"/>
  <c r="B38" i="41"/>
  <c r="G37" i="41"/>
  <c r="H37" i="41" s="1"/>
  <c r="B37" i="41"/>
  <c r="G36" i="41"/>
  <c r="H36" i="41" s="1"/>
  <c r="B36" i="41"/>
  <c r="G35" i="41"/>
  <c r="H35" i="41" s="1"/>
  <c r="B35" i="41"/>
  <c r="G34" i="41"/>
  <c r="H34" i="41" s="1"/>
  <c r="B34" i="41"/>
  <c r="G33" i="41"/>
  <c r="H33" i="41" s="1"/>
  <c r="B33" i="41"/>
  <c r="G16" i="41"/>
  <c r="H16" i="41" s="1"/>
  <c r="D16" i="41"/>
  <c r="I16" i="41" s="1"/>
  <c r="G15" i="41"/>
  <c r="H15" i="41" s="1"/>
  <c r="G14" i="41"/>
  <c r="H14" i="41" s="1"/>
  <c r="G13" i="41"/>
  <c r="H13" i="41" s="1"/>
  <c r="G12" i="41"/>
  <c r="H12" i="41" s="1"/>
  <c r="G11" i="41"/>
  <c r="H11" i="41" s="1"/>
  <c r="G10" i="41"/>
  <c r="H10" i="41" s="1"/>
  <c r="G9" i="41"/>
  <c r="H9" i="41" s="1"/>
  <c r="A9" i="41"/>
  <c r="A2" i="41"/>
  <c r="H38" i="40"/>
  <c r="I38" i="40" s="1"/>
  <c r="D38" i="40"/>
  <c r="J38" i="40" s="1"/>
  <c r="B38" i="40"/>
  <c r="H37" i="40"/>
  <c r="I37" i="40" s="1"/>
  <c r="B37" i="40"/>
  <c r="H36" i="40"/>
  <c r="I36" i="40" s="1"/>
  <c r="B36" i="40"/>
  <c r="H35" i="40"/>
  <c r="I35" i="40" s="1"/>
  <c r="B35" i="40"/>
  <c r="H34" i="40"/>
  <c r="I34" i="40" s="1"/>
  <c r="B34" i="40"/>
  <c r="H33" i="40"/>
  <c r="I33" i="40" s="1"/>
  <c r="D33" i="40"/>
  <c r="J33" i="40" s="1"/>
  <c r="B33" i="40"/>
  <c r="H32" i="40"/>
  <c r="I32" i="40" s="1"/>
  <c r="B32" i="40"/>
  <c r="H31" i="40"/>
  <c r="I31" i="40" s="1"/>
  <c r="B31" i="40"/>
  <c r="H30" i="40"/>
  <c r="I30" i="40" s="1"/>
  <c r="B30" i="40"/>
  <c r="H29" i="40"/>
  <c r="I29" i="40" s="1"/>
  <c r="B29" i="40"/>
  <c r="H28" i="40"/>
  <c r="I28" i="40" s="1"/>
  <c r="D28" i="40"/>
  <c r="J28" i="40" s="1"/>
  <c r="B28" i="40"/>
  <c r="H27" i="40"/>
  <c r="I27" i="40" s="1"/>
  <c r="B27" i="40"/>
  <c r="H26" i="40"/>
  <c r="I26" i="40" s="1"/>
  <c r="B26" i="40"/>
  <c r="H25" i="40"/>
  <c r="I25" i="40" s="1"/>
  <c r="B25" i="40"/>
  <c r="H24" i="40"/>
  <c r="I24" i="40" s="1"/>
  <c r="B24" i="40"/>
  <c r="H13" i="40"/>
  <c r="I13" i="40" s="1"/>
  <c r="D13" i="40"/>
  <c r="J13" i="40" s="1"/>
  <c r="H12" i="40"/>
  <c r="I12" i="40" s="1"/>
  <c r="H11" i="40"/>
  <c r="I11" i="40" s="1"/>
  <c r="H10" i="40"/>
  <c r="I10" i="40" s="1"/>
  <c r="H9" i="40"/>
  <c r="I9" i="40" s="1"/>
  <c r="A9" i="40"/>
  <c r="A2" i="40"/>
  <c r="J15" i="44" l="1"/>
  <c r="J43" i="44"/>
  <c r="H48" i="43"/>
  <c r="H56" i="43"/>
  <c r="H40" i="43"/>
  <c r="H13" i="42"/>
  <c r="J56" i="41"/>
  <c r="K33" i="40"/>
  <c r="K38" i="40"/>
  <c r="J64" i="41"/>
  <c r="J40" i="41"/>
  <c r="K28" i="40"/>
  <c r="J16" i="41"/>
  <c r="J73" i="41" s="1"/>
  <c r="H43" i="42"/>
  <c r="J48" i="41"/>
  <c r="H28" i="42"/>
  <c r="H38" i="42"/>
  <c r="H16" i="43"/>
  <c r="H64" i="43"/>
  <c r="J57" i="44"/>
  <c r="J50" i="44"/>
  <c r="K13" i="40"/>
  <c r="H33" i="42"/>
  <c r="J36" i="44"/>
  <c r="G9" i="22"/>
  <c r="F10" i="22"/>
  <c r="G10" i="22" s="1"/>
  <c r="F11" i="22"/>
  <c r="G11" i="22" s="1"/>
  <c r="F12" i="22"/>
  <c r="G12" i="22" s="1"/>
  <c r="F13" i="22"/>
  <c r="G13" i="22" s="1"/>
  <c r="F14" i="22"/>
  <c r="G14" i="22" s="1"/>
  <c r="D14" i="22"/>
  <c r="H14" i="22" s="1"/>
  <c r="F27" i="22"/>
  <c r="G27" i="22" s="1"/>
  <c r="F28" i="22"/>
  <c r="G28" i="22" s="1"/>
  <c r="F29" i="22"/>
  <c r="G29" i="22" s="1"/>
  <c r="F30" i="22"/>
  <c r="G30" i="22" s="1"/>
  <c r="F31" i="22"/>
  <c r="G31" i="22" s="1"/>
  <c r="F32" i="22"/>
  <c r="G32" i="22" s="1"/>
  <c r="D32" i="22"/>
  <c r="H32" i="22" s="1"/>
  <c r="F33" i="22"/>
  <c r="G33" i="22" s="1"/>
  <c r="F34" i="22"/>
  <c r="G34" i="22" s="1"/>
  <c r="F35" i="22"/>
  <c r="G35" i="22" s="1"/>
  <c r="F36" i="22"/>
  <c r="G36" i="22" s="1"/>
  <c r="F37" i="22"/>
  <c r="G37" i="22" s="1"/>
  <c r="F38" i="22"/>
  <c r="G38" i="22" s="1"/>
  <c r="D38" i="22"/>
  <c r="H38" i="22" s="1"/>
  <c r="F39" i="22"/>
  <c r="G39" i="22" s="1"/>
  <c r="F40" i="22"/>
  <c r="G40" i="22" s="1"/>
  <c r="F41" i="22"/>
  <c r="G41" i="22" s="1"/>
  <c r="F42" i="22"/>
  <c r="G42" i="22" s="1"/>
  <c r="F43" i="22"/>
  <c r="G43" i="22" s="1"/>
  <c r="F44" i="22"/>
  <c r="G44" i="22" s="1"/>
  <c r="D44" i="22"/>
  <c r="H44" i="22" s="1"/>
  <c r="F45" i="22"/>
  <c r="G45" i="22" s="1"/>
  <c r="F46" i="22"/>
  <c r="G46" i="22" s="1"/>
  <c r="F47" i="22"/>
  <c r="G47" i="22" s="1"/>
  <c r="F48" i="22"/>
  <c r="G48" i="22" s="1"/>
  <c r="F49" i="22"/>
  <c r="G49" i="22" s="1"/>
  <c r="F50" i="22"/>
  <c r="G50" i="22" s="1"/>
  <c r="D50" i="22"/>
  <c r="H50" i="22" s="1"/>
  <c r="F10" i="38"/>
  <c r="E13" i="38"/>
  <c r="F13" i="38" s="1"/>
  <c r="E14" i="38"/>
  <c r="F14" i="38" s="1"/>
  <c r="E15" i="38"/>
  <c r="F15" i="38" s="1"/>
  <c r="E16" i="38"/>
  <c r="F16" i="38" s="1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A9" i="39"/>
  <c r="G44" i="39"/>
  <c r="H44" i="39" s="1"/>
  <c r="B44" i="39"/>
  <c r="G43" i="39"/>
  <c r="H43" i="39" s="1"/>
  <c r="B43" i="39"/>
  <c r="G42" i="39"/>
  <c r="H42" i="39" s="1"/>
  <c r="B42" i="39"/>
  <c r="G41" i="39"/>
  <c r="H41" i="39" s="1"/>
  <c r="B41" i="39"/>
  <c r="G40" i="39"/>
  <c r="H40" i="39" s="1"/>
  <c r="B40" i="39"/>
  <c r="G39" i="39"/>
  <c r="H39" i="39" s="1"/>
  <c r="B39" i="39"/>
  <c r="G38" i="39"/>
  <c r="H38" i="39" s="1"/>
  <c r="B38" i="39"/>
  <c r="G37" i="39"/>
  <c r="H37" i="39" s="1"/>
  <c r="B37" i="39"/>
  <c r="G36" i="39"/>
  <c r="H36" i="39" s="1"/>
  <c r="B36" i="39"/>
  <c r="G35" i="39"/>
  <c r="H35" i="39" s="1"/>
  <c r="B35" i="39"/>
  <c r="G34" i="39"/>
  <c r="H34" i="39" s="1"/>
  <c r="B34" i="39"/>
  <c r="G33" i="39"/>
  <c r="H33" i="39" s="1"/>
  <c r="B33" i="39"/>
  <c r="G32" i="39"/>
  <c r="H32" i="39" s="1"/>
  <c r="B32" i="39"/>
  <c r="G31" i="39"/>
  <c r="H31" i="39" s="1"/>
  <c r="B31" i="39"/>
  <c r="G30" i="39"/>
  <c r="H30" i="39" s="1"/>
  <c r="B30" i="39"/>
  <c r="G29" i="39"/>
  <c r="H29" i="39" s="1"/>
  <c r="B29" i="39"/>
  <c r="G28" i="39"/>
  <c r="H28" i="39" s="1"/>
  <c r="B28" i="39"/>
  <c r="G27" i="39"/>
  <c r="H27" i="39" s="1"/>
  <c r="B27" i="39"/>
  <c r="G26" i="39"/>
  <c r="H26" i="39" s="1"/>
  <c r="B26" i="39"/>
  <c r="G25" i="39"/>
  <c r="H25" i="39" s="1"/>
  <c r="B25" i="39"/>
  <c r="G24" i="39"/>
  <c r="H24" i="39" s="1"/>
  <c r="B24" i="39"/>
  <c r="G23" i="39"/>
  <c r="H23" i="39" s="1"/>
  <c r="B23" i="39"/>
  <c r="G22" i="39"/>
  <c r="H22" i="39" s="1"/>
  <c r="B22" i="39"/>
  <c r="G21" i="39"/>
  <c r="H21" i="39" s="1"/>
  <c r="B21" i="39"/>
  <c r="A9" i="22"/>
  <c r="E13" i="1"/>
  <c r="F13" i="1" s="1"/>
  <c r="E14" i="1"/>
  <c r="F14" i="1" s="1"/>
  <c r="E15" i="1"/>
  <c r="F15" i="1" s="1"/>
  <c r="E16" i="1"/>
  <c r="F16" i="1" s="1"/>
  <c r="A2" i="22"/>
  <c r="A2" i="39"/>
  <c r="A13" i="1"/>
  <c r="G14" i="39"/>
  <c r="H14" i="39" s="1"/>
  <c r="G13" i="39"/>
  <c r="H13" i="39" s="1"/>
  <c r="G12" i="39"/>
  <c r="H12" i="39" s="1"/>
  <c r="G11" i="39"/>
  <c r="H11" i="39" s="1"/>
  <c r="G10" i="39"/>
  <c r="H10" i="39" s="1"/>
  <c r="G9" i="39"/>
  <c r="H9" i="39" s="1"/>
  <c r="F10" i="1"/>
  <c r="F18" i="38" l="1"/>
  <c r="J65" i="44"/>
  <c r="H73" i="43"/>
  <c r="H49" i="42"/>
  <c r="K49" i="40"/>
  <c r="H51" i="39"/>
  <c r="I32" i="22"/>
  <c r="I44" i="22"/>
  <c r="I50" i="22"/>
  <c r="I38" i="22"/>
  <c r="I14" i="22"/>
  <c r="A27" i="22"/>
  <c r="A33" i="41"/>
  <c r="A24" i="40"/>
  <c r="A33" i="43"/>
  <c r="A30" i="44"/>
  <c r="A24" i="42"/>
  <c r="A21" i="39"/>
  <c r="I57" i="22" l="1"/>
  <c r="A37" i="44"/>
  <c r="A41" i="43"/>
  <c r="A41" i="41"/>
  <c r="A29" i="42"/>
  <c r="A29" i="40"/>
  <c r="A33" i="22"/>
  <c r="A27" i="39"/>
  <c r="A14" i="1"/>
  <c r="A39" i="40" l="1"/>
  <c r="A39" i="42"/>
  <c r="A51" i="44"/>
  <c r="A57" i="43"/>
  <c r="A57" i="41"/>
  <c r="A39" i="39"/>
  <c r="A45" i="22"/>
  <c r="A16" i="1"/>
  <c r="A44" i="44"/>
  <c r="A34" i="40"/>
  <c r="A49" i="43"/>
  <c r="A49" i="41"/>
  <c r="A34" i="42"/>
  <c r="A39" i="22"/>
  <c r="A33" i="39"/>
  <c r="A15" i="1"/>
  <c r="A65" i="43" l="1"/>
  <c r="A65" i="41"/>
  <c r="A44" i="42"/>
  <c r="A58" i="44"/>
  <c r="A44" i="40"/>
  <c r="A45" i="39"/>
  <c r="A51" i="22"/>
  <c r="A17" i="1"/>
</calcChain>
</file>

<file path=xl/sharedStrings.xml><?xml version="1.0" encoding="utf-8"?>
<sst xmlns="http://schemas.openxmlformats.org/spreadsheetml/2006/main" count="304" uniqueCount="54">
  <si>
    <t>7th - 8th</t>
  </si>
  <si>
    <t>Date</t>
  </si>
  <si>
    <t>TOTAL</t>
  </si>
  <si>
    <t>NAME:</t>
  </si>
  <si>
    <t>TOTALS</t>
  </si>
  <si>
    <t>Period</t>
  </si>
  <si>
    <t>Last Name, First Name</t>
  </si>
  <si>
    <t>9 - 12</t>
  </si>
  <si>
    <t>Daily</t>
  </si>
  <si>
    <t>Daily Total</t>
  </si>
  <si>
    <t>Pay-Out</t>
  </si>
  <si>
    <t>DISTRICT SIZE GOAL</t>
  </si>
  <si>
    <t>42 or More</t>
  </si>
  <si>
    <t>Employee Signature</t>
  </si>
  <si>
    <t>Emp. ID #</t>
  </si>
  <si>
    <t>Varies</t>
  </si>
  <si>
    <t>Based on # of Periods (Overages begin at 191 for five periods)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</si>
  <si>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</si>
  <si>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</si>
  <si>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</si>
  <si>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</si>
  <si>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</si>
  <si>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</si>
  <si>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31 or More</t>
  </si>
  <si>
    <t>37 or More</t>
  </si>
  <si>
    <t>Based on # of Periods (Overages begin at 195 for six periods)</t>
  </si>
  <si>
    <t>26 or More</t>
  </si>
  <si>
    <t>Based on # of Periods (Overages begin at 155 for seven periods)</t>
  </si>
  <si>
    <t>41 or More</t>
  </si>
  <si>
    <t>Based on # of Periods (Overages begin at 229 for six periods)</t>
  </si>
  <si>
    <t>Based on # of Periods (Overages begin at 163 for five periods)</t>
  </si>
  <si>
    <t>6th - 8th</t>
  </si>
  <si>
    <t>Based on # of Periods (Overages begin at 170 for six periods)</t>
  </si>
  <si>
    <t>29 or More</t>
  </si>
  <si>
    <t>33 or More</t>
  </si>
  <si>
    <t>0</t>
  </si>
  <si>
    <t>Administrator/Supervisor signature</t>
  </si>
  <si>
    <t>3</t>
  </si>
  <si>
    <t>CLASS SIZE OVERAGE CLAIM SHEET: 4-6 SELF CONTAINED</t>
  </si>
  <si>
    <t>CLASS SIZE OVERAGE CLAIM SHEET: 9 - 12 FULL TIME (1 FTE)</t>
  </si>
  <si>
    <t>CLASS SIZE OVERAGE CLAIM SHEET: 9 - 12 LESS THAN OR GREATER THAN FULL TIME (NOT 1 FTE)</t>
  </si>
  <si>
    <t>CLASS SIZE OVERAGE CLAIM SHEET: 9 - 12 (MUSIC &amp; PE)</t>
  </si>
  <si>
    <t>CLASS SIZE OVERAGE CLAIM SHEET: 9 - 12 (MUSIC &amp; PE) NOT 1 FTE</t>
  </si>
  <si>
    <t>CLASS SIZE OVERAGE CLAIM SHEET: DISCOVERY HIGH SCHOOL</t>
  </si>
  <si>
    <t>2022-23</t>
  </si>
  <si>
    <t xml:space="preserve"> CLASS SIZE OVERAGE CLAIM SHEET: 1-3 SELF CONTAINED</t>
  </si>
  <si>
    <t>August 22nd - August 31st</t>
  </si>
  <si>
    <t xml:space="preserve">   01-0000-0-1103-000-1110-1000-000-108</t>
  </si>
  <si>
    <t>CLASS SIZE OVERAGE CLAIM SHEET: NMS ONLY GRADES 6 - 8  FULL TIME (1 FTE)</t>
  </si>
  <si>
    <t>CLASS SIZE OVERAGE CLAIM SHEET: 7-8 (All FTE's)</t>
  </si>
  <si>
    <t>CLASS SIZE OVERAGE CLAIM SHEET: 7-8 MUSIC &amp; PE (All FTE's)</t>
  </si>
  <si>
    <t>Based on # of Periods (Overages begin at 191 for six periods)</t>
  </si>
  <si>
    <t xml:space="preserve"> CLASS SIZE OVERAGE CLAIM SHEET: TK SELF CONTAINED</t>
  </si>
  <si>
    <t xml:space="preserve"> CLASS SIZE OVERAGE CLAIM SHEET: K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</si>
</sst>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9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9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0" fillId="0" borderId="0" xfId="0" applyFill="1" applyProtection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</xf>
    <xf numFmtId="41" fontId="8" fillId="3" borderId="1" xfId="0" applyNumberFormat="1" applyFont="1" applyFill="1" applyBorder="1" applyAlignment="1" applyProtection="1">
      <alignment horizontal="center"/>
      <protection locked="0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/>
    <xf numFmtId="0" fontId="2" fillId="0" borderId="0" xfId="0" applyFont="1" applyAlignment="1" applyProtection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1" fontId="0" fillId="0" borderId="3" xfId="0" applyNumberFormat="1" applyFill="1" applyBorder="1" applyAlignment="1" applyProtection="1"/>
    <xf numFmtId="0" fontId="11" fillId="0" borderId="0" xfId="0" applyFont="1" applyAlignment="1" applyProtection="1">
      <alignment horizontal="center"/>
    </xf>
    <xf numFmtId="49" fontId="10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6" fontId="0" fillId="0" borderId="0" xfId="0" applyNumberFormat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13" fillId="0" borderId="6" xfId="0" applyNumberFormat="1" applyFont="1" applyBorder="1" applyAlignment="1" applyProtection="1">
      <protection locked="0"/>
    </xf>
    <xf numFmtId="16" fontId="2" fillId="0" borderId="0" xfId="0" applyNumberFormat="1" applyFont="1" applyAlignment="1" applyProtection="1">
      <alignment horizontal="center" wrapText="1"/>
    </xf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8" fillId="3" borderId="0" xfId="0" applyNumberFormat="1" applyFont="1" applyFill="1" applyProtection="1">
      <protection locked="0"/>
    </xf>
    <xf numFmtId="49" fontId="0" fillId="0" borderId="0" xfId="0" applyNumberForma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49" fontId="7" fillId="2" borderId="0" xfId="0" applyNumberFormat="1" applyFont="1" applyFill="1" applyAlignment="1" applyProtection="1">
      <alignment horizontal="center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49" fontId="8" fillId="3" borderId="1" xfId="0" quotePrefix="1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</xf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42" fontId="0" fillId="0" borderId="0" xfId="0" applyNumberFormat="1" applyFill="1" applyAlignment="1" applyProtection="1">
      <alignment wrapText="1"/>
    </xf>
    <xf numFmtId="42" fontId="4" fillId="0" borderId="0" xfId="0" applyNumberFormat="1" applyFont="1" applyFill="1" applyAlignment="1" applyProtection="1">
      <alignment wrapText="1"/>
    </xf>
    <xf numFmtId="0" fontId="0" fillId="3" borderId="3" xfId="0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</xf>
    <xf numFmtId="0" fontId="0" fillId="2" borderId="7" xfId="0" applyFill="1" applyBorder="1" applyAlignment="1" applyProtection="1">
      <alignment wrapText="1"/>
    </xf>
    <xf numFmtId="42" fontId="0" fillId="2" borderId="7" xfId="0" applyNumberFormat="1" applyFill="1" applyBorder="1" applyAlignment="1" applyProtection="1">
      <alignment wrapText="1"/>
    </xf>
    <xf numFmtId="42" fontId="4" fillId="2" borderId="7" xfId="0" applyNumberFormat="1" applyFont="1" applyFill="1" applyBorder="1" applyAlignment="1" applyProtection="1">
      <alignment wrapText="1"/>
    </xf>
    <xf numFmtId="0" fontId="2" fillId="2" borderId="7" xfId="0" applyNumberFormat="1" applyFont="1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wrapText="1"/>
    </xf>
    <xf numFmtId="42" fontId="5" fillId="2" borderId="7" xfId="0" applyNumberFormat="1" applyFont="1" applyFill="1" applyBorder="1" applyProtection="1"/>
    <xf numFmtId="42" fontId="4" fillId="2" borderId="7" xfId="0" applyNumberFormat="1" applyFont="1" applyFill="1" applyBorder="1" applyProtection="1"/>
    <xf numFmtId="0" fontId="2" fillId="2" borderId="7" xfId="0" applyFont="1" applyFill="1" applyBorder="1" applyAlignment="1" applyProtection="1">
      <alignment horizontal="left" wrapText="1"/>
    </xf>
    <xf numFmtId="42" fontId="0" fillId="2" borderId="7" xfId="0" applyNumberFormat="1" applyFill="1" applyBorder="1" applyProtection="1"/>
    <xf numFmtId="0" fontId="3" fillId="2" borderId="7" xfId="0" applyFont="1" applyFill="1" applyBorder="1" applyProtection="1"/>
    <xf numFmtId="49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16" t="s">
        <v>44</v>
      </c>
      <c r="B1" s="112" t="s">
        <v>52</v>
      </c>
      <c r="C1" s="112"/>
      <c r="D1" s="112"/>
      <c r="E1" s="112"/>
      <c r="F1" s="112"/>
    </row>
    <row r="2" spans="1:6" ht="16.5" thickBot="1" x14ac:dyDescent="0.3">
      <c r="A2" s="117" t="s">
        <v>46</v>
      </c>
      <c r="B2" s="117"/>
      <c r="C2" s="117"/>
      <c r="D2" s="117"/>
      <c r="E2" s="117"/>
      <c r="F2" s="117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26</v>
      </c>
      <c r="F6" s="2"/>
    </row>
    <row r="7" spans="1:6" s="40" customFormat="1" x14ac:dyDescent="0.25">
      <c r="A7" s="2"/>
      <c r="B7" s="2">
        <v>24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ht="14.25" customHeight="1" x14ac:dyDescent="0.25">
      <c r="A10" s="65"/>
      <c r="B10" s="66"/>
      <c r="C10" s="66"/>
      <c r="D10" s="66"/>
      <c r="E10" s="66"/>
      <c r="F10" s="65"/>
    </row>
    <row r="11" spans="1:6" x14ac:dyDescent="0.25">
      <c r="A11" s="18">
        <v>44795</v>
      </c>
      <c r="B11" s="23"/>
      <c r="C11" s="1"/>
      <c r="D11" s="14"/>
      <c r="E11" s="14">
        <f>IF(B11&gt;$B$7,(B11-$B$7)*$E$7,0)</f>
        <v>0</v>
      </c>
      <c r="F11" s="15">
        <f t="shared" ref="F11:F18" si="0">D11+E11</f>
        <v>0</v>
      </c>
    </row>
    <row r="12" spans="1:6" x14ac:dyDescent="0.25">
      <c r="A12" s="18">
        <f>A11+1</f>
        <v>44796</v>
      </c>
      <c r="B12" s="23"/>
      <c r="C12" s="1"/>
      <c r="D12" s="14"/>
      <c r="E12" s="14">
        <f t="shared" ref="E12:E18" si="1">IF(B12&gt;$B$7,(B12-$B$7)*$E$7,0)</f>
        <v>0</v>
      </c>
      <c r="F12" s="15">
        <f t="shared" si="0"/>
        <v>0</v>
      </c>
    </row>
    <row r="13" spans="1:6" x14ac:dyDescent="0.25">
      <c r="A13" s="18">
        <v>44797</v>
      </c>
      <c r="B13" s="23"/>
      <c r="C13" s="1"/>
      <c r="D13" s="14"/>
      <c r="E13" s="14">
        <f t="shared" si="1"/>
        <v>0</v>
      </c>
      <c r="F13" s="15">
        <f t="shared" si="0"/>
        <v>0</v>
      </c>
    </row>
    <row r="14" spans="1:6" x14ac:dyDescent="0.25">
      <c r="A14" s="18">
        <v>44798</v>
      </c>
      <c r="B14" s="23"/>
      <c r="C14" s="1"/>
      <c r="D14" s="14"/>
      <c r="E14" s="14">
        <f t="shared" si="1"/>
        <v>0</v>
      </c>
      <c r="F14" s="15">
        <f t="shared" si="0"/>
        <v>0</v>
      </c>
    </row>
    <row r="15" spans="1:6" x14ac:dyDescent="0.25">
      <c r="A15" s="18">
        <f>A14+1</f>
        <v>44799</v>
      </c>
      <c r="B15" s="23"/>
      <c r="C15" s="1"/>
      <c r="D15" s="14"/>
      <c r="E15" s="14">
        <f t="shared" si="1"/>
        <v>0</v>
      </c>
      <c r="F15" s="15">
        <f t="shared" si="0"/>
        <v>0</v>
      </c>
    </row>
    <row r="16" spans="1:6" x14ac:dyDescent="0.25">
      <c r="A16" s="18">
        <f>A15+3</f>
        <v>44802</v>
      </c>
      <c r="B16" s="23"/>
      <c r="C16" s="1"/>
      <c r="D16" s="14"/>
      <c r="E16" s="14">
        <f t="shared" si="1"/>
        <v>0</v>
      </c>
      <c r="F16" s="15">
        <f t="shared" si="0"/>
        <v>0</v>
      </c>
    </row>
    <row r="17" spans="1:6" x14ac:dyDescent="0.25">
      <c r="A17" s="18">
        <f>A16+1</f>
        <v>44803</v>
      </c>
      <c r="B17" s="23"/>
      <c r="C17" s="1"/>
      <c r="D17" s="14"/>
      <c r="E17" s="14">
        <f t="shared" si="1"/>
        <v>0</v>
      </c>
      <c r="F17" s="15">
        <f t="shared" si="0"/>
        <v>0</v>
      </c>
    </row>
    <row r="18" spans="1:6" x14ac:dyDescent="0.25">
      <c r="A18" s="18">
        <f>A17+1</f>
        <v>44804</v>
      </c>
      <c r="B18" s="96"/>
      <c r="C18" s="1"/>
      <c r="D18" s="14"/>
      <c r="E18" s="14">
        <f t="shared" si="1"/>
        <v>0</v>
      </c>
      <c r="F18" s="15">
        <f t="shared" si="0"/>
        <v>0</v>
      </c>
    </row>
    <row r="19" spans="1:6" s="40" customFormat="1" ht="19.5" thickBot="1" x14ac:dyDescent="0.35">
      <c r="A19" s="97" t="s">
        <v>2</v>
      </c>
      <c r="B19" s="98"/>
      <c r="C19" s="98"/>
      <c r="D19" s="99"/>
      <c r="E19" s="99"/>
      <c r="F19" s="100">
        <f>SUM(F11:F18)</f>
        <v>0</v>
      </c>
    </row>
    <row r="20" spans="1:6" ht="8.1" customHeight="1" thickTop="1" x14ac:dyDescent="0.25">
      <c r="A20" s="16"/>
      <c r="B20" s="1"/>
      <c r="C20" s="1"/>
      <c r="D20" s="1"/>
      <c r="E20" s="1"/>
      <c r="F20" s="1"/>
    </row>
    <row r="21" spans="1:6" x14ac:dyDescent="0.25">
      <c r="A21" s="57" t="s">
        <v>19</v>
      </c>
      <c r="B21" s="1"/>
      <c r="C21" s="1"/>
      <c r="D21" s="1"/>
      <c r="E21" s="1"/>
      <c r="F21" s="1"/>
    </row>
    <row r="22" spans="1:6" ht="8.1" customHeight="1" x14ac:dyDescent="0.25">
      <c r="A22" s="16"/>
      <c r="B22" s="1"/>
      <c r="C22" s="1"/>
      <c r="D22" s="1"/>
      <c r="E22" s="1"/>
      <c r="F22" s="1"/>
    </row>
    <row r="23" spans="1:6" x14ac:dyDescent="0.25">
      <c r="A23" s="58" t="s">
        <v>21</v>
      </c>
      <c r="B23" s="1"/>
      <c r="C23" s="1"/>
      <c r="D23" s="1"/>
      <c r="E23" s="1"/>
      <c r="F23" s="1"/>
    </row>
    <row r="24" spans="1:6" x14ac:dyDescent="0.25">
      <c r="A24" s="59" t="s">
        <v>22</v>
      </c>
      <c r="B24" s="1"/>
      <c r="C24" s="1"/>
      <c r="D24" s="1"/>
      <c r="E24" s="1"/>
      <c r="F24" s="1"/>
    </row>
    <row r="25" spans="1:6" ht="9.9499999999999993" customHeight="1" x14ac:dyDescent="0.25"/>
    <row r="26" spans="1:6" x14ac:dyDescent="0.25">
      <c r="A26" s="32"/>
      <c r="B26" s="33"/>
      <c r="C26" s="34"/>
    </row>
    <row r="27" spans="1:6" x14ac:dyDescent="0.25">
      <c r="A27" s="44" t="s">
        <v>13</v>
      </c>
      <c r="B27" s="45"/>
      <c r="C27" s="46"/>
      <c r="D27" s="30"/>
      <c r="E27" s="47" t="s">
        <v>1</v>
      </c>
      <c r="F27" s="47"/>
    </row>
    <row r="28" spans="1:6" ht="9.9499999999999993" customHeight="1" x14ac:dyDescent="0.25"/>
    <row r="29" spans="1:6" x14ac:dyDescent="0.25">
      <c r="A29" s="48"/>
      <c r="B29" s="49"/>
      <c r="C29" s="50"/>
      <c r="E29" s="51"/>
      <c r="F29" s="51"/>
    </row>
    <row r="30" spans="1:6" s="30" customFormat="1" ht="17.25" x14ac:dyDescent="0.25">
      <c r="A30" s="44" t="s">
        <v>36</v>
      </c>
      <c r="B30" s="67"/>
      <c r="C30" s="67"/>
      <c r="E30" s="30" t="s">
        <v>1</v>
      </c>
    </row>
    <row r="31" spans="1:6" x14ac:dyDescent="0.25">
      <c r="A31" s="53"/>
      <c r="B31" s="54"/>
      <c r="C31" s="55"/>
      <c r="D31" s="30"/>
      <c r="E31" s="30"/>
      <c r="F31" s="30"/>
    </row>
    <row r="32" spans="1:6" ht="8.1" customHeight="1" x14ac:dyDescent="0.25">
      <c r="A32" s="32"/>
    </row>
    <row r="33" spans="1:6" x14ac:dyDescent="0.25">
      <c r="A33" s="31" t="s">
        <v>20</v>
      </c>
    </row>
    <row r="34" spans="1:6" ht="18.75" x14ac:dyDescent="0.3">
      <c r="A34" s="118" t="s">
        <v>47</v>
      </c>
      <c r="B34" s="118"/>
      <c r="C34" s="118"/>
      <c r="D34" s="118"/>
      <c r="E34" s="118"/>
      <c r="F34" s="118"/>
    </row>
  </sheetData>
  <sheetProtection algorithmName="SHA-512" hashValue="Nb6YaSU+C9Reczo/5V6ks/IhTyKVKof0jcYxiCDOdmJ4OELdTYsCsOOHxNC16FvyxLmwIBPyG2LkLaZYrtoWdA==" saltValue="KDM17EUfwGLQWVQzW3g7kQ==" spinCount="100000" sheet="1" objects="1" scenarios="1"/>
  <mergeCells count="2">
    <mergeCell ref="A2:F2"/>
    <mergeCell ref="A34:F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8"/>
  <sheetViews>
    <sheetView view="pageBreakPreview" zoomScaleNormal="115" zoomScaleSheetLayoutView="100" workbookViewId="0">
      <pane ySplit="8" topLeftCell="A14" activePane="bottomLeft" state="frozen"/>
      <selection activeCell="F25" sqref="F25"/>
      <selection pane="bottomLeft" activeCell="G17" sqref="G17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7" width="9.140625" style="31"/>
    <col min="8" max="9" width="12.7109375" style="31" customWidth="1"/>
    <col min="10" max="10" width="15.28515625" style="31" customWidth="1"/>
    <col min="11" max="16384" width="9.140625" style="31"/>
  </cols>
  <sheetData>
    <row r="1" spans="1:10" s="30" customFormat="1" ht="15.75" x14ac:dyDescent="0.25">
      <c r="A1" s="111" t="str">
        <f>'Grades K'!A1</f>
        <v>2022-23</v>
      </c>
      <c r="B1" s="123" t="s">
        <v>40</v>
      </c>
      <c r="C1" s="123"/>
      <c r="D1" s="123"/>
      <c r="E1" s="123"/>
      <c r="F1" s="123"/>
      <c r="G1" s="123"/>
      <c r="H1" s="123"/>
      <c r="I1" s="123"/>
      <c r="J1" s="123"/>
    </row>
    <row r="2" spans="1:10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8.1" customHeight="1" x14ac:dyDescent="0.25">
      <c r="A3" s="16"/>
      <c r="B3" s="17"/>
      <c r="C3" s="1"/>
      <c r="D3" s="20"/>
      <c r="E3" s="19"/>
      <c r="F3" s="1"/>
      <c r="G3" s="1"/>
      <c r="H3" s="1"/>
      <c r="I3" s="1"/>
      <c r="J3" s="1"/>
    </row>
    <row r="4" spans="1:10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22" t="s">
        <v>14</v>
      </c>
    </row>
    <row r="5" spans="1:10" s="40" customFormat="1" ht="30" x14ac:dyDescent="0.25">
      <c r="A5" s="2"/>
      <c r="B5" s="3"/>
      <c r="C5" s="121" t="s">
        <v>11</v>
      </c>
      <c r="D5" s="121"/>
      <c r="E5" s="24"/>
      <c r="F5" s="91"/>
      <c r="G5" s="91" t="s">
        <v>24</v>
      </c>
      <c r="H5" s="121" t="s">
        <v>25</v>
      </c>
      <c r="I5" s="121"/>
      <c r="J5" s="121"/>
    </row>
    <row r="6" spans="1:10" s="40" customFormat="1" x14ac:dyDescent="0.25">
      <c r="A6" s="6" t="s">
        <v>7</v>
      </c>
      <c r="B6" s="7"/>
      <c r="C6" s="91">
        <v>36</v>
      </c>
      <c r="D6" s="8" t="s">
        <v>15</v>
      </c>
      <c r="E6" s="24"/>
      <c r="F6" s="9"/>
      <c r="G6" s="9">
        <v>3</v>
      </c>
      <c r="H6" s="4"/>
      <c r="I6" s="9">
        <v>3</v>
      </c>
      <c r="J6" s="5"/>
    </row>
    <row r="7" spans="1:10" ht="17.100000000000001" customHeight="1" x14ac:dyDescent="0.25">
      <c r="A7" s="10"/>
      <c r="B7" s="11"/>
      <c r="C7" s="11" t="s">
        <v>17</v>
      </c>
      <c r="D7" s="11"/>
      <c r="E7" s="122"/>
      <c r="F7" s="12"/>
      <c r="G7" s="12"/>
      <c r="H7" s="10"/>
      <c r="I7" s="10"/>
      <c r="J7" s="10"/>
    </row>
    <row r="8" spans="1:10" ht="17.100000000000001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22"/>
      <c r="F8" s="12"/>
      <c r="G8" s="12"/>
      <c r="H8" s="10" t="s">
        <v>5</v>
      </c>
      <c r="I8" s="10" t="s">
        <v>8</v>
      </c>
      <c r="J8" s="10" t="s">
        <v>10</v>
      </c>
    </row>
    <row r="9" spans="1:10" ht="13.5" customHeight="1" x14ac:dyDescent="0.25">
      <c r="A9" s="18">
        <f>'Grades 1-3'!A10</f>
        <v>44795</v>
      </c>
      <c r="B9" s="88" t="s">
        <v>35</v>
      </c>
      <c r="C9" s="23"/>
      <c r="D9" s="13"/>
      <c r="E9" s="61"/>
      <c r="F9" s="14"/>
      <c r="G9" s="14">
        <f>IF(C9&gt;$C$6,(C9-$C$6)*$G$6,0)</f>
        <v>0</v>
      </c>
      <c r="H9" s="15">
        <f>G9</f>
        <v>0</v>
      </c>
      <c r="I9" s="15"/>
      <c r="J9" s="15"/>
    </row>
    <row r="10" spans="1:10" ht="13.5" customHeight="1" x14ac:dyDescent="0.25">
      <c r="A10" s="18"/>
      <c r="B10" s="77">
        <v>1</v>
      </c>
      <c r="C10" s="23"/>
      <c r="D10" s="13"/>
      <c r="E10" s="61"/>
      <c r="F10" s="14"/>
      <c r="G10" s="14">
        <f t="shared" ref="G10:G64" si="0">IF(C10&gt;$C$6,(C10-$C$6)*$G$6,0)</f>
        <v>0</v>
      </c>
      <c r="H10" s="15">
        <f t="shared" ref="H10:H64" si="1">G10</f>
        <v>0</v>
      </c>
      <c r="I10" s="15"/>
      <c r="J10" s="15"/>
    </row>
    <row r="11" spans="1:10" ht="13.5" customHeight="1" x14ac:dyDescent="0.25">
      <c r="A11" s="18"/>
      <c r="B11" s="77">
        <v>2</v>
      </c>
      <c r="C11" s="23"/>
      <c r="D11" s="13"/>
      <c r="E11" s="61"/>
      <c r="F11" s="14"/>
      <c r="G11" s="14">
        <f t="shared" si="0"/>
        <v>0</v>
      </c>
      <c r="H11" s="15">
        <f t="shared" si="1"/>
        <v>0</v>
      </c>
      <c r="I11" s="15"/>
      <c r="J11" s="15"/>
    </row>
    <row r="12" spans="1:10" ht="13.5" customHeight="1" x14ac:dyDescent="0.25">
      <c r="A12" s="18"/>
      <c r="B12" s="77" t="s">
        <v>37</v>
      </c>
      <c r="C12" s="23"/>
      <c r="D12" s="13"/>
      <c r="E12" s="61"/>
      <c r="F12" s="14"/>
      <c r="G12" s="14">
        <f t="shared" si="0"/>
        <v>0</v>
      </c>
      <c r="H12" s="15">
        <f t="shared" si="1"/>
        <v>0</v>
      </c>
      <c r="I12" s="15"/>
      <c r="J12" s="15"/>
    </row>
    <row r="13" spans="1:10" ht="13.5" customHeight="1" x14ac:dyDescent="0.25">
      <c r="A13" s="18"/>
      <c r="B13" s="77">
        <v>4</v>
      </c>
      <c r="C13" s="23"/>
      <c r="D13" s="13"/>
      <c r="E13" s="61"/>
      <c r="F13" s="14"/>
      <c r="G13" s="14">
        <f t="shared" si="0"/>
        <v>0</v>
      </c>
      <c r="H13" s="15">
        <f t="shared" si="1"/>
        <v>0</v>
      </c>
      <c r="I13" s="15"/>
      <c r="J13" s="15"/>
    </row>
    <row r="14" spans="1:10" ht="13.5" customHeight="1" x14ac:dyDescent="0.25">
      <c r="A14" s="18"/>
      <c r="B14" s="77">
        <v>5</v>
      </c>
      <c r="C14" s="23"/>
      <c r="D14" s="13"/>
      <c r="E14" s="61"/>
      <c r="F14" s="14"/>
      <c r="G14" s="14">
        <f t="shared" si="0"/>
        <v>0</v>
      </c>
      <c r="H14" s="15">
        <f t="shared" si="1"/>
        <v>0</v>
      </c>
      <c r="I14" s="15"/>
      <c r="J14" s="15"/>
    </row>
    <row r="15" spans="1:10" ht="13.5" customHeight="1" x14ac:dyDescent="0.25">
      <c r="A15" s="18"/>
      <c r="B15" s="77">
        <v>6</v>
      </c>
      <c r="C15" s="23"/>
      <c r="D15" s="13"/>
      <c r="E15" s="61"/>
      <c r="F15" s="14"/>
      <c r="G15" s="14">
        <f t="shared" si="0"/>
        <v>0</v>
      </c>
      <c r="H15" s="15">
        <f t="shared" si="1"/>
        <v>0</v>
      </c>
      <c r="I15" s="15"/>
      <c r="J15" s="15"/>
    </row>
    <row r="16" spans="1:10" ht="13.5" customHeight="1" x14ac:dyDescent="0.25">
      <c r="A16" s="18"/>
      <c r="B16" s="77">
        <v>7</v>
      </c>
      <c r="C16" s="23"/>
      <c r="D16" s="13">
        <f>SUM(C9:C16)</f>
        <v>0</v>
      </c>
      <c r="E16" s="61"/>
      <c r="F16" s="14"/>
      <c r="G16" s="14">
        <f t="shared" si="0"/>
        <v>0</v>
      </c>
      <c r="H16" s="15">
        <f t="shared" si="1"/>
        <v>0</v>
      </c>
      <c r="I16" s="15">
        <f>IF(D16&gt;(32*(8-(COUNTBLANK(C9:C16)))+2),((C9+C10+C11+C12+C13+C14+C15+C16)-(32*(8-(COUNTBLANK(C9:C16)))+2))*$I$6,0)</f>
        <v>0</v>
      </c>
      <c r="J16" s="15">
        <f>IF(SUM(H9:H16)&gt;I16,SUM(H9:H16),I16)</f>
        <v>0</v>
      </c>
    </row>
    <row r="17" spans="1:10" ht="13.5" customHeight="1" x14ac:dyDescent="0.25">
      <c r="A17" s="18">
        <f>'Grades K'!A12</f>
        <v>44796</v>
      </c>
      <c r="B17" s="85" t="str">
        <f t="shared" ref="B17" si="2">IF($B$9&gt;0,$B$9,0)</f>
        <v>0</v>
      </c>
      <c r="C17" s="23"/>
      <c r="D17" s="13"/>
      <c r="E17" s="61"/>
      <c r="F17" s="14"/>
      <c r="G17" s="14">
        <f t="shared" si="0"/>
        <v>0</v>
      </c>
      <c r="H17" s="15">
        <f t="shared" si="1"/>
        <v>0</v>
      </c>
      <c r="I17" s="15"/>
      <c r="J17" s="15"/>
    </row>
    <row r="18" spans="1:10" ht="13.5" customHeight="1" x14ac:dyDescent="0.25">
      <c r="A18" s="18"/>
      <c r="B18" s="86">
        <f t="shared" ref="B18" si="3">IF($B$10&gt;0,$B$10,0)</f>
        <v>1</v>
      </c>
      <c r="C18" s="23"/>
      <c r="D18" s="13"/>
      <c r="E18" s="61"/>
      <c r="F18" s="14"/>
      <c r="G18" s="14">
        <f t="shared" si="0"/>
        <v>0</v>
      </c>
      <c r="H18" s="15">
        <f t="shared" si="1"/>
        <v>0</v>
      </c>
      <c r="I18" s="15"/>
      <c r="J18" s="15"/>
    </row>
    <row r="19" spans="1:10" ht="13.5" customHeight="1" x14ac:dyDescent="0.25">
      <c r="A19" s="18"/>
      <c r="B19" s="86">
        <f t="shared" ref="B19" si="4">IF($B$11&gt;0,$B$11,0)</f>
        <v>2</v>
      </c>
      <c r="C19" s="23"/>
      <c r="D19" s="13"/>
      <c r="E19" s="61"/>
      <c r="F19" s="14"/>
      <c r="G19" s="14">
        <f t="shared" si="0"/>
        <v>0</v>
      </c>
      <c r="H19" s="15">
        <f t="shared" si="1"/>
        <v>0</v>
      </c>
      <c r="I19" s="15"/>
      <c r="J19" s="15"/>
    </row>
    <row r="20" spans="1:10" ht="13.5" customHeight="1" x14ac:dyDescent="0.25">
      <c r="A20" s="18"/>
      <c r="B20" s="86" t="str">
        <f>IF($B$12&gt;0,$B$12,0)</f>
        <v>3</v>
      </c>
      <c r="C20" s="23"/>
      <c r="D20" s="13"/>
      <c r="E20" s="61"/>
      <c r="F20" s="14"/>
      <c r="G20" s="14">
        <f t="shared" si="0"/>
        <v>0</v>
      </c>
      <c r="H20" s="15">
        <f t="shared" si="1"/>
        <v>0</v>
      </c>
      <c r="I20" s="15"/>
      <c r="J20" s="15"/>
    </row>
    <row r="21" spans="1:10" ht="13.5" customHeight="1" x14ac:dyDescent="0.25">
      <c r="A21" s="18"/>
      <c r="B21" s="86">
        <f>IF($B$13&gt;0,$B$13,0)</f>
        <v>4</v>
      </c>
      <c r="C21" s="23"/>
      <c r="D21" s="13"/>
      <c r="E21" s="61"/>
      <c r="F21" s="14"/>
      <c r="G21" s="14">
        <f t="shared" si="0"/>
        <v>0</v>
      </c>
      <c r="H21" s="15">
        <f t="shared" si="1"/>
        <v>0</v>
      </c>
      <c r="I21" s="15"/>
      <c r="J21" s="15"/>
    </row>
    <row r="22" spans="1:10" ht="13.5" customHeight="1" x14ac:dyDescent="0.25">
      <c r="A22" s="18"/>
      <c r="B22" s="86">
        <f>IF($B$14&gt;0,$B$14,0)</f>
        <v>5</v>
      </c>
      <c r="C22" s="23"/>
      <c r="D22" s="13"/>
      <c r="E22" s="61"/>
      <c r="F22" s="14"/>
      <c r="G22" s="14">
        <f t="shared" si="0"/>
        <v>0</v>
      </c>
      <c r="H22" s="15">
        <f t="shared" si="1"/>
        <v>0</v>
      </c>
      <c r="I22" s="15"/>
      <c r="J22" s="15"/>
    </row>
    <row r="23" spans="1:10" ht="13.5" customHeight="1" x14ac:dyDescent="0.25">
      <c r="A23" s="18"/>
      <c r="B23" s="86">
        <f t="shared" ref="B23" si="5">IF($B$15&gt;0,$B$15,0)</f>
        <v>6</v>
      </c>
      <c r="C23" s="23"/>
      <c r="D23" s="13"/>
      <c r="E23" s="61"/>
      <c r="F23" s="14"/>
      <c r="G23" s="14">
        <f t="shared" si="0"/>
        <v>0</v>
      </c>
      <c r="H23" s="15">
        <f t="shared" si="1"/>
        <v>0</v>
      </c>
      <c r="I23" s="15"/>
      <c r="J23" s="15"/>
    </row>
    <row r="24" spans="1:10" ht="13.5" customHeight="1" x14ac:dyDescent="0.25">
      <c r="A24" s="18"/>
      <c r="B24" s="87">
        <f>IF($B$16&gt;0,$B$16,0)</f>
        <v>7</v>
      </c>
      <c r="C24" s="23"/>
      <c r="D24" s="13">
        <f t="shared" ref="D24" si="6">SUM(C17:C24)</f>
        <v>0</v>
      </c>
      <c r="E24" s="61"/>
      <c r="F24" s="14"/>
      <c r="G24" s="14">
        <f t="shared" si="0"/>
        <v>0</v>
      </c>
      <c r="H24" s="15">
        <f t="shared" si="1"/>
        <v>0</v>
      </c>
      <c r="I24" s="15">
        <f>IF(D24&gt;(32*(8-(COUNTBLANK(C17:C24)))+2),((C17+C18+C19+C20+C21+C22+C23+C24)-(32*(8-(COUNTBLANK(C17:C24)))+2))*$I$6,0)</f>
        <v>0</v>
      </c>
      <c r="J24" s="15">
        <f t="shared" ref="J24" si="7">IF(SUM(H17:H24)&gt;I24,SUM(H17:H24),I24)</f>
        <v>0</v>
      </c>
    </row>
    <row r="25" spans="1:10" ht="13.5" customHeight="1" x14ac:dyDescent="0.25">
      <c r="A25" s="18">
        <f>'Grades K'!A13</f>
        <v>44797</v>
      </c>
      <c r="B25" s="85" t="str">
        <f t="shared" ref="B25" si="8">IF($B$9&gt;0,$B$9,0)</f>
        <v>0</v>
      </c>
      <c r="C25" s="23"/>
      <c r="D25" s="13"/>
      <c r="E25" s="61"/>
      <c r="F25" s="14"/>
      <c r="G25" s="14">
        <f t="shared" ref="G25:G32" si="9">IF(C25&gt;$C$6,(C25-$C$6)*$G$6,0)</f>
        <v>0</v>
      </c>
      <c r="H25" s="15">
        <f t="shared" ref="H25:H32" si="10">G25</f>
        <v>0</v>
      </c>
      <c r="I25" s="15"/>
      <c r="J25" s="15"/>
    </row>
    <row r="26" spans="1:10" ht="13.5" customHeight="1" x14ac:dyDescent="0.25">
      <c r="A26" s="18"/>
      <c r="B26" s="86">
        <f t="shared" ref="B26" si="11">IF($B$10&gt;0,$B$10,0)</f>
        <v>1</v>
      </c>
      <c r="C26" s="23"/>
      <c r="D26" s="13"/>
      <c r="E26" s="61"/>
      <c r="F26" s="14"/>
      <c r="G26" s="14">
        <f t="shared" si="9"/>
        <v>0</v>
      </c>
      <c r="H26" s="15">
        <f t="shared" si="10"/>
        <v>0</v>
      </c>
      <c r="I26" s="15"/>
      <c r="J26" s="15"/>
    </row>
    <row r="27" spans="1:10" ht="13.5" customHeight="1" x14ac:dyDescent="0.25">
      <c r="A27" s="18"/>
      <c r="B27" s="86">
        <f t="shared" ref="B27" si="12">IF($B$11&gt;0,$B$11,0)</f>
        <v>2</v>
      </c>
      <c r="C27" s="23"/>
      <c r="D27" s="13"/>
      <c r="E27" s="61"/>
      <c r="F27" s="14"/>
      <c r="G27" s="14">
        <f t="shared" si="9"/>
        <v>0</v>
      </c>
      <c r="H27" s="15">
        <f t="shared" si="10"/>
        <v>0</v>
      </c>
      <c r="I27" s="15"/>
      <c r="J27" s="15"/>
    </row>
    <row r="28" spans="1:10" ht="13.5" customHeight="1" x14ac:dyDescent="0.25">
      <c r="A28" s="18"/>
      <c r="B28" s="86" t="str">
        <f>IF($B$12&gt;0,$B$12,0)</f>
        <v>3</v>
      </c>
      <c r="C28" s="23"/>
      <c r="D28" s="13"/>
      <c r="E28" s="61"/>
      <c r="F28" s="14"/>
      <c r="G28" s="14">
        <f t="shared" si="9"/>
        <v>0</v>
      </c>
      <c r="H28" s="15">
        <f t="shared" si="10"/>
        <v>0</v>
      </c>
      <c r="I28" s="15"/>
      <c r="J28" s="15"/>
    </row>
    <row r="29" spans="1:10" ht="13.5" customHeight="1" x14ac:dyDescent="0.25">
      <c r="A29" s="18"/>
      <c r="B29" s="86">
        <f>IF($B$13&gt;0,$B$13,0)</f>
        <v>4</v>
      </c>
      <c r="C29" s="23"/>
      <c r="D29" s="13"/>
      <c r="E29" s="61"/>
      <c r="F29" s="14"/>
      <c r="G29" s="14">
        <f t="shared" si="9"/>
        <v>0</v>
      </c>
      <c r="H29" s="15">
        <f t="shared" si="10"/>
        <v>0</v>
      </c>
      <c r="I29" s="15"/>
      <c r="J29" s="15"/>
    </row>
    <row r="30" spans="1:10" ht="13.5" customHeight="1" x14ac:dyDescent="0.25">
      <c r="A30" s="18"/>
      <c r="B30" s="86">
        <f>IF($B$14&gt;0,$B$14,0)</f>
        <v>5</v>
      </c>
      <c r="C30" s="23"/>
      <c r="D30" s="13"/>
      <c r="E30" s="61"/>
      <c r="F30" s="14"/>
      <c r="G30" s="14">
        <f t="shared" si="9"/>
        <v>0</v>
      </c>
      <c r="H30" s="15">
        <f t="shared" si="10"/>
        <v>0</v>
      </c>
      <c r="I30" s="15"/>
      <c r="J30" s="15"/>
    </row>
    <row r="31" spans="1:10" ht="13.5" customHeight="1" x14ac:dyDescent="0.25">
      <c r="A31" s="18"/>
      <c r="B31" s="86">
        <f t="shared" ref="B31" si="13">IF($B$15&gt;0,$B$15,0)</f>
        <v>6</v>
      </c>
      <c r="C31" s="23"/>
      <c r="D31" s="13"/>
      <c r="E31" s="61"/>
      <c r="F31" s="14"/>
      <c r="G31" s="14">
        <f t="shared" si="9"/>
        <v>0</v>
      </c>
      <c r="H31" s="15">
        <f t="shared" si="10"/>
        <v>0</v>
      </c>
      <c r="I31" s="15"/>
      <c r="J31" s="15"/>
    </row>
    <row r="32" spans="1:10" ht="13.5" customHeight="1" x14ac:dyDescent="0.25">
      <c r="A32" s="18"/>
      <c r="B32" s="87">
        <f>IF($B$16&gt;0,$B$16,0)</f>
        <v>7</v>
      </c>
      <c r="C32" s="23"/>
      <c r="D32" s="13">
        <f t="shared" ref="D32" si="14">SUM(C25:C32)</f>
        <v>0</v>
      </c>
      <c r="E32" s="61"/>
      <c r="F32" s="14"/>
      <c r="G32" s="14">
        <f t="shared" si="9"/>
        <v>0</v>
      </c>
      <c r="H32" s="15">
        <f t="shared" si="10"/>
        <v>0</v>
      </c>
      <c r="I32" s="15">
        <f>IF(D32&gt;(32*(8-(COUNTBLANK(C25:C32)))+2),((C25+C26+C27+C28+C29+C30+C31+C32)-(32*(8-(COUNTBLANK(C25:C32)))+2))*$I$6,0)</f>
        <v>0</v>
      </c>
      <c r="J32" s="15">
        <f t="shared" ref="J32" si="15">IF(SUM(H25:H32)&gt;I32,SUM(H25:H32),I32)</f>
        <v>0</v>
      </c>
    </row>
    <row r="33" spans="1:10" ht="13.5" customHeight="1" x14ac:dyDescent="0.25">
      <c r="A33" s="18">
        <f>'Grades 1-3'!A13</f>
        <v>44798</v>
      </c>
      <c r="B33" s="85" t="str">
        <f t="shared" ref="B33:B65" si="16">IF($B$9&gt;0,$B$9,0)</f>
        <v>0</v>
      </c>
      <c r="C33" s="23"/>
      <c r="D33" s="13"/>
      <c r="E33" s="61"/>
      <c r="F33" s="14"/>
      <c r="G33" s="14">
        <f t="shared" si="0"/>
        <v>0</v>
      </c>
      <c r="H33" s="15">
        <f t="shared" si="1"/>
        <v>0</v>
      </c>
      <c r="I33" s="15"/>
      <c r="J33" s="15"/>
    </row>
    <row r="34" spans="1:10" ht="13.5" customHeight="1" x14ac:dyDescent="0.25">
      <c r="A34" s="18"/>
      <c r="B34" s="86">
        <f t="shared" ref="B34" si="17">IF($B$10&gt;0,$B$10,0)</f>
        <v>1</v>
      </c>
      <c r="C34" s="23"/>
      <c r="D34" s="13"/>
      <c r="E34" s="61"/>
      <c r="F34" s="14"/>
      <c r="G34" s="14">
        <f t="shared" si="0"/>
        <v>0</v>
      </c>
      <c r="H34" s="15">
        <f t="shared" si="1"/>
        <v>0</v>
      </c>
      <c r="I34" s="15"/>
      <c r="J34" s="15"/>
    </row>
    <row r="35" spans="1:10" ht="13.5" customHeight="1" x14ac:dyDescent="0.25">
      <c r="A35" s="18"/>
      <c r="B35" s="86">
        <f t="shared" ref="B35" si="18">IF($B$11&gt;0,$B$11,0)</f>
        <v>2</v>
      </c>
      <c r="C35" s="23"/>
      <c r="D35" s="13"/>
      <c r="E35" s="61"/>
      <c r="F35" s="14"/>
      <c r="G35" s="14">
        <f t="shared" si="0"/>
        <v>0</v>
      </c>
      <c r="H35" s="15">
        <f t="shared" si="1"/>
        <v>0</v>
      </c>
      <c r="I35" s="15"/>
      <c r="J35" s="15"/>
    </row>
    <row r="36" spans="1:10" ht="13.5" customHeight="1" x14ac:dyDescent="0.25">
      <c r="A36" s="18"/>
      <c r="B36" s="86" t="str">
        <f>IF($B$12&gt;0,$B$12,0)</f>
        <v>3</v>
      </c>
      <c r="C36" s="23"/>
      <c r="D36" s="13"/>
      <c r="E36" s="61"/>
      <c r="F36" s="14"/>
      <c r="G36" s="14">
        <f t="shared" si="0"/>
        <v>0</v>
      </c>
      <c r="H36" s="15">
        <f t="shared" si="1"/>
        <v>0</v>
      </c>
      <c r="I36" s="15"/>
      <c r="J36" s="15"/>
    </row>
    <row r="37" spans="1:10" ht="13.5" customHeight="1" x14ac:dyDescent="0.25">
      <c r="A37" s="18"/>
      <c r="B37" s="86">
        <f>IF($B$13&gt;0,$B$13,0)</f>
        <v>4</v>
      </c>
      <c r="C37" s="23"/>
      <c r="D37" s="13"/>
      <c r="E37" s="61"/>
      <c r="F37" s="14"/>
      <c r="G37" s="14">
        <f t="shared" si="0"/>
        <v>0</v>
      </c>
      <c r="H37" s="15">
        <f t="shared" si="1"/>
        <v>0</v>
      </c>
      <c r="I37" s="15"/>
      <c r="J37" s="15"/>
    </row>
    <row r="38" spans="1:10" ht="13.5" customHeight="1" x14ac:dyDescent="0.25">
      <c r="A38" s="18"/>
      <c r="B38" s="86">
        <f>IF($B$14&gt;0,$B$14,0)</f>
        <v>5</v>
      </c>
      <c r="C38" s="23"/>
      <c r="D38" s="13"/>
      <c r="E38" s="61"/>
      <c r="F38" s="14"/>
      <c r="G38" s="14">
        <f t="shared" si="0"/>
        <v>0</v>
      </c>
      <c r="H38" s="15">
        <f t="shared" si="1"/>
        <v>0</v>
      </c>
      <c r="I38" s="15"/>
      <c r="J38" s="15"/>
    </row>
    <row r="39" spans="1:10" ht="13.5" customHeight="1" x14ac:dyDescent="0.25">
      <c r="A39" s="18"/>
      <c r="B39" s="86">
        <f t="shared" ref="B39" si="19">IF($B$15&gt;0,$B$15,0)</f>
        <v>6</v>
      </c>
      <c r="C39" s="23"/>
      <c r="D39" s="13"/>
      <c r="E39" s="61"/>
      <c r="F39" s="14"/>
      <c r="G39" s="14">
        <f t="shared" si="0"/>
        <v>0</v>
      </c>
      <c r="H39" s="15">
        <f t="shared" si="1"/>
        <v>0</v>
      </c>
      <c r="I39" s="15"/>
      <c r="J39" s="15"/>
    </row>
    <row r="40" spans="1:10" ht="13.5" customHeight="1" x14ac:dyDescent="0.25">
      <c r="A40" s="18"/>
      <c r="B40" s="87">
        <f>IF($B$16&gt;0,$B$16,0)</f>
        <v>7</v>
      </c>
      <c r="C40" s="23"/>
      <c r="D40" s="13">
        <f t="shared" ref="D40" si="20">SUM(C33:C40)</f>
        <v>0</v>
      </c>
      <c r="E40" s="61"/>
      <c r="F40" s="14"/>
      <c r="G40" s="14">
        <f t="shared" si="0"/>
        <v>0</v>
      </c>
      <c r="H40" s="15">
        <f t="shared" si="1"/>
        <v>0</v>
      </c>
      <c r="I40" s="15">
        <f>IF(D40&gt;(32*(8-(COUNTBLANK(C33:C40)))+2),((C33+C34+C35+C36+C37+C38+C39+C40)-(32*(8-(COUNTBLANK(C33:C40)))+2))*$I$6,0)</f>
        <v>0</v>
      </c>
      <c r="J40" s="15">
        <f t="shared" ref="J40" si="21">IF(SUM(H33:H40)&gt;I40,SUM(H33:H40),I40)</f>
        <v>0</v>
      </c>
    </row>
    <row r="41" spans="1:10" ht="13.5" customHeight="1" x14ac:dyDescent="0.25">
      <c r="A41" s="18">
        <f>'Grades 1-3'!A14</f>
        <v>44799</v>
      </c>
      <c r="B41" s="85" t="str">
        <f t="shared" si="16"/>
        <v>0</v>
      </c>
      <c r="C41" s="23"/>
      <c r="D41" s="13"/>
      <c r="E41" s="61"/>
      <c r="F41" s="14"/>
      <c r="G41" s="14">
        <f t="shared" si="0"/>
        <v>0</v>
      </c>
      <c r="H41" s="15">
        <f t="shared" si="1"/>
        <v>0</v>
      </c>
      <c r="I41" s="15"/>
      <c r="J41" s="15"/>
    </row>
    <row r="42" spans="1:10" ht="13.5" customHeight="1" x14ac:dyDescent="0.25">
      <c r="A42" s="18"/>
      <c r="B42" s="86">
        <f t="shared" ref="B42" si="22">IF($B$10&gt;0,$B$10,0)</f>
        <v>1</v>
      </c>
      <c r="C42" s="23"/>
      <c r="D42" s="13"/>
      <c r="E42" s="61"/>
      <c r="F42" s="14"/>
      <c r="G42" s="14">
        <f t="shared" si="0"/>
        <v>0</v>
      </c>
      <c r="H42" s="15">
        <f t="shared" si="1"/>
        <v>0</v>
      </c>
      <c r="I42" s="15"/>
      <c r="J42" s="15"/>
    </row>
    <row r="43" spans="1:10" ht="13.5" customHeight="1" x14ac:dyDescent="0.25">
      <c r="A43" s="18"/>
      <c r="B43" s="86">
        <f t="shared" ref="B43" si="23">IF($B$11&gt;0,$B$11,0)</f>
        <v>2</v>
      </c>
      <c r="C43" s="23"/>
      <c r="D43" s="13"/>
      <c r="E43" s="61"/>
      <c r="F43" s="14"/>
      <c r="G43" s="14">
        <f t="shared" si="0"/>
        <v>0</v>
      </c>
      <c r="H43" s="15">
        <f t="shared" si="1"/>
        <v>0</v>
      </c>
      <c r="I43" s="15"/>
      <c r="J43" s="15"/>
    </row>
    <row r="44" spans="1:10" ht="13.5" customHeight="1" x14ac:dyDescent="0.25">
      <c r="A44" s="18"/>
      <c r="B44" s="86" t="str">
        <f>IF($B$12&gt;0,$B$12,0)</f>
        <v>3</v>
      </c>
      <c r="C44" s="23"/>
      <c r="D44" s="13"/>
      <c r="E44" s="61"/>
      <c r="F44" s="14"/>
      <c r="G44" s="14">
        <f t="shared" si="0"/>
        <v>0</v>
      </c>
      <c r="H44" s="15">
        <f t="shared" si="1"/>
        <v>0</v>
      </c>
      <c r="I44" s="15"/>
      <c r="J44" s="15"/>
    </row>
    <row r="45" spans="1:10" ht="13.5" customHeight="1" x14ac:dyDescent="0.25">
      <c r="A45" s="18"/>
      <c r="B45" s="86">
        <f>IF($B$13&gt;0,$B$13,0)</f>
        <v>4</v>
      </c>
      <c r="C45" s="23"/>
      <c r="D45" s="13"/>
      <c r="E45" s="61"/>
      <c r="F45" s="14"/>
      <c r="G45" s="14">
        <f t="shared" si="0"/>
        <v>0</v>
      </c>
      <c r="H45" s="15">
        <f t="shared" si="1"/>
        <v>0</v>
      </c>
      <c r="I45" s="15"/>
      <c r="J45" s="15"/>
    </row>
    <row r="46" spans="1:10" ht="13.5" customHeight="1" x14ac:dyDescent="0.25">
      <c r="A46" s="18"/>
      <c r="B46" s="86">
        <f>IF($B$14&gt;0,$B$14,0)</f>
        <v>5</v>
      </c>
      <c r="C46" s="23"/>
      <c r="D46" s="13"/>
      <c r="E46" s="61"/>
      <c r="F46" s="14"/>
      <c r="G46" s="14">
        <f t="shared" si="0"/>
        <v>0</v>
      </c>
      <c r="H46" s="15">
        <f t="shared" si="1"/>
        <v>0</v>
      </c>
      <c r="I46" s="15"/>
      <c r="J46" s="15"/>
    </row>
    <row r="47" spans="1:10" ht="13.5" customHeight="1" x14ac:dyDescent="0.25">
      <c r="A47" s="18"/>
      <c r="B47" s="86">
        <f t="shared" ref="B47" si="24">IF($B$15&gt;0,$B$15,0)</f>
        <v>6</v>
      </c>
      <c r="C47" s="23"/>
      <c r="D47" s="13"/>
      <c r="E47" s="61"/>
      <c r="F47" s="14"/>
      <c r="G47" s="14">
        <f t="shared" si="0"/>
        <v>0</v>
      </c>
      <c r="H47" s="15">
        <f t="shared" si="1"/>
        <v>0</v>
      </c>
      <c r="I47" s="15"/>
      <c r="J47" s="15"/>
    </row>
    <row r="48" spans="1:10" ht="13.5" customHeight="1" x14ac:dyDescent="0.25">
      <c r="A48" s="18"/>
      <c r="B48" s="87">
        <f>IF($B$16&gt;0,$B$16,0)</f>
        <v>7</v>
      </c>
      <c r="C48" s="23"/>
      <c r="D48" s="13">
        <f t="shared" ref="D48" si="25">SUM(C41:C48)</f>
        <v>0</v>
      </c>
      <c r="E48" s="61"/>
      <c r="F48" s="14"/>
      <c r="G48" s="14">
        <f t="shared" si="0"/>
        <v>0</v>
      </c>
      <c r="H48" s="15">
        <f t="shared" si="1"/>
        <v>0</v>
      </c>
      <c r="I48" s="15">
        <f>IF(D48&gt;(32*(8-(COUNTBLANK(C41:C48)))+2),((C41+C42+C43+C44+C45+C46+C47+C48)-(32*(8-(COUNTBLANK(C41:C48)))+2))*$I$6,0)</f>
        <v>0</v>
      </c>
      <c r="J48" s="15">
        <f t="shared" ref="J48" si="26">IF(SUM(H41:H48)&gt;I48,SUM(H41:H48),I48)</f>
        <v>0</v>
      </c>
    </row>
    <row r="49" spans="1:10" ht="13.5" customHeight="1" x14ac:dyDescent="0.25">
      <c r="A49" s="18">
        <f>'Grades 1-3'!A15</f>
        <v>44802</v>
      </c>
      <c r="B49" s="85" t="str">
        <f t="shared" si="16"/>
        <v>0</v>
      </c>
      <c r="C49" s="23"/>
      <c r="D49" s="13"/>
      <c r="E49" s="61"/>
      <c r="F49" s="14"/>
      <c r="G49" s="14">
        <f t="shared" si="0"/>
        <v>0</v>
      </c>
      <c r="H49" s="15">
        <f t="shared" si="1"/>
        <v>0</v>
      </c>
      <c r="I49" s="15"/>
      <c r="J49" s="15"/>
    </row>
    <row r="50" spans="1:10" ht="13.5" customHeight="1" x14ac:dyDescent="0.25">
      <c r="A50" s="18"/>
      <c r="B50" s="86">
        <f t="shared" ref="B50" si="27">IF($B$10&gt;0,$B$10,0)</f>
        <v>1</v>
      </c>
      <c r="C50" s="23"/>
      <c r="D50" s="13"/>
      <c r="E50" s="61"/>
      <c r="F50" s="14"/>
      <c r="G50" s="14">
        <f t="shared" si="0"/>
        <v>0</v>
      </c>
      <c r="H50" s="15">
        <f t="shared" si="1"/>
        <v>0</v>
      </c>
      <c r="I50" s="15"/>
      <c r="J50" s="15"/>
    </row>
    <row r="51" spans="1:10" ht="13.5" customHeight="1" x14ac:dyDescent="0.25">
      <c r="A51" s="18"/>
      <c r="B51" s="86">
        <f t="shared" ref="B51" si="28">IF($B$11&gt;0,$B$11,0)</f>
        <v>2</v>
      </c>
      <c r="C51" s="23"/>
      <c r="D51" s="13"/>
      <c r="E51" s="61"/>
      <c r="F51" s="14"/>
      <c r="G51" s="14">
        <f t="shared" si="0"/>
        <v>0</v>
      </c>
      <c r="H51" s="15">
        <f t="shared" si="1"/>
        <v>0</v>
      </c>
      <c r="I51" s="15"/>
      <c r="J51" s="15"/>
    </row>
    <row r="52" spans="1:10" ht="13.5" customHeight="1" x14ac:dyDescent="0.25">
      <c r="A52" s="18"/>
      <c r="B52" s="86" t="str">
        <f>IF($B$12&gt;0,$B$12,0)</f>
        <v>3</v>
      </c>
      <c r="C52" s="23"/>
      <c r="D52" s="13"/>
      <c r="E52" s="61"/>
      <c r="F52" s="14"/>
      <c r="G52" s="14">
        <f t="shared" si="0"/>
        <v>0</v>
      </c>
      <c r="H52" s="15">
        <f t="shared" si="1"/>
        <v>0</v>
      </c>
      <c r="I52" s="15"/>
      <c r="J52" s="15"/>
    </row>
    <row r="53" spans="1:10" ht="13.5" customHeight="1" x14ac:dyDescent="0.25">
      <c r="A53" s="18"/>
      <c r="B53" s="86">
        <f>IF($B$13&gt;0,$B$13,0)</f>
        <v>4</v>
      </c>
      <c r="C53" s="23"/>
      <c r="D53" s="13"/>
      <c r="E53" s="61"/>
      <c r="F53" s="14"/>
      <c r="G53" s="14">
        <f t="shared" si="0"/>
        <v>0</v>
      </c>
      <c r="H53" s="15">
        <f t="shared" si="1"/>
        <v>0</v>
      </c>
      <c r="I53" s="15"/>
      <c r="J53" s="15"/>
    </row>
    <row r="54" spans="1:10" ht="13.5" customHeight="1" x14ac:dyDescent="0.25">
      <c r="A54" s="18"/>
      <c r="B54" s="86">
        <f>IF($B$14&gt;0,$B$14,0)</f>
        <v>5</v>
      </c>
      <c r="C54" s="23"/>
      <c r="D54" s="13"/>
      <c r="E54" s="61"/>
      <c r="F54" s="14"/>
      <c r="G54" s="14">
        <f t="shared" si="0"/>
        <v>0</v>
      </c>
      <c r="H54" s="15">
        <f t="shared" si="1"/>
        <v>0</v>
      </c>
      <c r="I54" s="15"/>
      <c r="J54" s="15"/>
    </row>
    <row r="55" spans="1:10" ht="13.5" customHeight="1" x14ac:dyDescent="0.25">
      <c r="A55" s="18"/>
      <c r="B55" s="86">
        <f t="shared" ref="B55" si="29">IF($B$15&gt;0,$B$15,0)</f>
        <v>6</v>
      </c>
      <c r="C55" s="23"/>
      <c r="D55" s="13"/>
      <c r="E55" s="61"/>
      <c r="F55" s="14"/>
      <c r="G55" s="14">
        <f t="shared" si="0"/>
        <v>0</v>
      </c>
      <c r="H55" s="15">
        <f t="shared" si="1"/>
        <v>0</v>
      </c>
      <c r="I55" s="15"/>
      <c r="J55" s="15"/>
    </row>
    <row r="56" spans="1:10" ht="13.5" customHeight="1" x14ac:dyDescent="0.25">
      <c r="A56" s="18"/>
      <c r="B56" s="87">
        <f>IF($B$16&gt;0,$B$16,0)</f>
        <v>7</v>
      </c>
      <c r="C56" s="23"/>
      <c r="D56" s="13">
        <f t="shared" ref="D56" si="30">SUM(C49:C56)</f>
        <v>0</v>
      </c>
      <c r="E56" s="61"/>
      <c r="F56" s="14"/>
      <c r="G56" s="14">
        <f t="shared" si="0"/>
        <v>0</v>
      </c>
      <c r="H56" s="15">
        <f t="shared" si="1"/>
        <v>0</v>
      </c>
      <c r="I56" s="15">
        <f>IF(D56&gt;(32*(8-(COUNTBLANK(C49:C56)))+2),((C49+C50+C51+C52+C53+C54+C55+C56)-(32*(8-(COUNTBLANK(C49:C56)))+2))*$I$6,0)</f>
        <v>0</v>
      </c>
      <c r="J56" s="15">
        <f t="shared" ref="J56" si="31">IF(SUM(H49:H56)&gt;I56,SUM(H49:H56),I56)</f>
        <v>0</v>
      </c>
    </row>
    <row r="57" spans="1:10" ht="13.5" customHeight="1" x14ac:dyDescent="0.25">
      <c r="A57" s="18">
        <f>'Grades 1-3'!A16</f>
        <v>44803</v>
      </c>
      <c r="B57" s="85" t="str">
        <f t="shared" si="16"/>
        <v>0</v>
      </c>
      <c r="C57" s="23"/>
      <c r="D57" s="13"/>
      <c r="E57" s="61"/>
      <c r="F57" s="14"/>
      <c r="G57" s="14">
        <f t="shared" si="0"/>
        <v>0</v>
      </c>
      <c r="H57" s="15">
        <f t="shared" si="1"/>
        <v>0</v>
      </c>
      <c r="I57" s="15"/>
      <c r="J57" s="15"/>
    </row>
    <row r="58" spans="1:10" ht="13.5" customHeight="1" x14ac:dyDescent="0.25">
      <c r="A58" s="18"/>
      <c r="B58" s="86">
        <f t="shared" ref="B58" si="32">IF($B$10&gt;0,$B$10,0)</f>
        <v>1</v>
      </c>
      <c r="C58" s="23"/>
      <c r="D58" s="13"/>
      <c r="E58" s="61"/>
      <c r="F58" s="14"/>
      <c r="G58" s="14">
        <f t="shared" si="0"/>
        <v>0</v>
      </c>
      <c r="H58" s="15">
        <f t="shared" si="1"/>
        <v>0</v>
      </c>
      <c r="I58" s="15"/>
      <c r="J58" s="15"/>
    </row>
    <row r="59" spans="1:10" ht="13.5" customHeight="1" x14ac:dyDescent="0.25">
      <c r="A59" s="18"/>
      <c r="B59" s="86">
        <f t="shared" ref="B59" si="33">IF($B$11&gt;0,$B$11,0)</f>
        <v>2</v>
      </c>
      <c r="C59" s="23"/>
      <c r="D59" s="13"/>
      <c r="E59" s="61"/>
      <c r="F59" s="14"/>
      <c r="G59" s="14">
        <f t="shared" si="0"/>
        <v>0</v>
      </c>
      <c r="H59" s="15">
        <f t="shared" si="1"/>
        <v>0</v>
      </c>
      <c r="I59" s="15"/>
      <c r="J59" s="15"/>
    </row>
    <row r="60" spans="1:10" ht="13.5" customHeight="1" x14ac:dyDescent="0.25">
      <c r="A60" s="18"/>
      <c r="B60" s="86" t="str">
        <f>IF($B$12&gt;0,$B$12,0)</f>
        <v>3</v>
      </c>
      <c r="C60" s="23"/>
      <c r="D60" s="13"/>
      <c r="E60" s="61"/>
      <c r="F60" s="14"/>
      <c r="G60" s="14">
        <f t="shared" si="0"/>
        <v>0</v>
      </c>
      <c r="H60" s="15">
        <f t="shared" si="1"/>
        <v>0</v>
      </c>
      <c r="I60" s="15"/>
      <c r="J60" s="15"/>
    </row>
    <row r="61" spans="1:10" ht="13.5" customHeight="1" x14ac:dyDescent="0.25">
      <c r="A61" s="18"/>
      <c r="B61" s="86">
        <f>IF($B$13&gt;0,$B$13,0)</f>
        <v>4</v>
      </c>
      <c r="C61" s="23"/>
      <c r="D61" s="13"/>
      <c r="E61" s="61"/>
      <c r="F61" s="14"/>
      <c r="G61" s="14">
        <f t="shared" si="0"/>
        <v>0</v>
      </c>
      <c r="H61" s="15">
        <f t="shared" si="1"/>
        <v>0</v>
      </c>
      <c r="I61" s="15"/>
      <c r="J61" s="15"/>
    </row>
    <row r="62" spans="1:10" ht="13.5" customHeight="1" x14ac:dyDescent="0.25">
      <c r="A62" s="18"/>
      <c r="B62" s="86">
        <f>IF($B$14&gt;0,$B$14,0)</f>
        <v>5</v>
      </c>
      <c r="C62" s="23"/>
      <c r="D62" s="13"/>
      <c r="E62" s="61"/>
      <c r="F62" s="14"/>
      <c r="G62" s="14">
        <f t="shared" si="0"/>
        <v>0</v>
      </c>
      <c r="H62" s="15">
        <f t="shared" si="1"/>
        <v>0</v>
      </c>
      <c r="I62" s="15"/>
      <c r="J62" s="15"/>
    </row>
    <row r="63" spans="1:10" ht="13.5" customHeight="1" x14ac:dyDescent="0.25">
      <c r="A63" s="18"/>
      <c r="B63" s="86">
        <f t="shared" ref="B63" si="34">IF($B$15&gt;0,$B$15,0)</f>
        <v>6</v>
      </c>
      <c r="C63" s="23"/>
      <c r="D63" s="13"/>
      <c r="E63" s="61"/>
      <c r="F63" s="14"/>
      <c r="G63" s="14">
        <f t="shared" si="0"/>
        <v>0</v>
      </c>
      <c r="H63" s="15">
        <f t="shared" si="1"/>
        <v>0</v>
      </c>
      <c r="I63" s="15"/>
      <c r="J63" s="15"/>
    </row>
    <row r="64" spans="1:10" ht="13.5" customHeight="1" x14ac:dyDescent="0.25">
      <c r="A64" s="18"/>
      <c r="B64" s="87">
        <f>IF($B$16&gt;0,$B$16,0)</f>
        <v>7</v>
      </c>
      <c r="C64" s="23"/>
      <c r="D64" s="13">
        <f t="shared" ref="D64" si="35">SUM(C57:C64)</f>
        <v>0</v>
      </c>
      <c r="E64" s="61"/>
      <c r="F64" s="14"/>
      <c r="G64" s="14">
        <f t="shared" si="0"/>
        <v>0</v>
      </c>
      <c r="H64" s="15">
        <f t="shared" si="1"/>
        <v>0</v>
      </c>
      <c r="I64" s="15">
        <f>IF(D64&gt;(32*(8-(COUNTBLANK(C57:C64)))+2),((C57+C58+C59+C60+C61+C62+C63+C64)-(32*(8-(COUNTBLANK(C57:C64)))+2))*$I$6,0)</f>
        <v>0</v>
      </c>
      <c r="J64" s="15">
        <f t="shared" ref="J64" si="36">IF(SUM(H57:H64)&gt;I64,SUM(H57:H64),I64)</f>
        <v>0</v>
      </c>
    </row>
    <row r="65" spans="1:10" ht="13.5" customHeight="1" x14ac:dyDescent="0.25">
      <c r="A65" s="18">
        <f>'Grades 1-3'!A17</f>
        <v>44804</v>
      </c>
      <c r="B65" s="85" t="str">
        <f t="shared" si="16"/>
        <v>0</v>
      </c>
      <c r="C65" s="23"/>
      <c r="D65" s="13"/>
      <c r="E65" s="61"/>
      <c r="F65" s="14"/>
      <c r="G65" s="14">
        <f t="shared" ref="G65:G72" si="37">IF(C65&gt;$C$6,(C65-$C$6)*$G$6,0)</f>
        <v>0</v>
      </c>
      <c r="H65" s="15">
        <f t="shared" ref="H65:H72" si="38">G65</f>
        <v>0</v>
      </c>
      <c r="I65" s="15"/>
      <c r="J65" s="15"/>
    </row>
    <row r="66" spans="1:10" ht="13.5" customHeight="1" x14ac:dyDescent="0.25">
      <c r="A66" s="18"/>
      <c r="B66" s="86">
        <f t="shared" ref="B66" si="39">IF($B$10&gt;0,$B$10,0)</f>
        <v>1</v>
      </c>
      <c r="C66" s="23"/>
      <c r="D66" s="13"/>
      <c r="E66" s="61"/>
      <c r="F66" s="14"/>
      <c r="G66" s="14">
        <f t="shared" si="37"/>
        <v>0</v>
      </c>
      <c r="H66" s="15">
        <f t="shared" si="38"/>
        <v>0</v>
      </c>
      <c r="I66" s="15"/>
      <c r="J66" s="15"/>
    </row>
    <row r="67" spans="1:10" ht="13.5" customHeight="1" x14ac:dyDescent="0.25">
      <c r="A67" s="18"/>
      <c r="B67" s="86">
        <f t="shared" ref="B67" si="40">IF($B$11&gt;0,$B$11,0)</f>
        <v>2</v>
      </c>
      <c r="C67" s="23"/>
      <c r="D67" s="13"/>
      <c r="E67" s="61"/>
      <c r="F67" s="14"/>
      <c r="G67" s="14">
        <f t="shared" si="37"/>
        <v>0</v>
      </c>
      <c r="H67" s="15">
        <f t="shared" si="38"/>
        <v>0</v>
      </c>
      <c r="I67" s="15"/>
      <c r="J67" s="15"/>
    </row>
    <row r="68" spans="1:10" ht="13.5" customHeight="1" x14ac:dyDescent="0.25">
      <c r="A68" s="18"/>
      <c r="B68" s="86" t="str">
        <f t="shared" ref="B68" si="41">IF($B$12&gt;0,$B$12,0)</f>
        <v>3</v>
      </c>
      <c r="C68" s="23"/>
      <c r="D68" s="13"/>
      <c r="E68" s="61"/>
      <c r="F68" s="14"/>
      <c r="G68" s="14">
        <f t="shared" si="37"/>
        <v>0</v>
      </c>
      <c r="H68" s="15">
        <f t="shared" si="38"/>
        <v>0</v>
      </c>
      <c r="I68" s="15"/>
      <c r="J68" s="15"/>
    </row>
    <row r="69" spans="1:10" ht="13.5" customHeight="1" x14ac:dyDescent="0.25">
      <c r="A69" s="18"/>
      <c r="B69" s="86">
        <f t="shared" ref="B69" si="42">IF($B$13&gt;0,$B$13,0)</f>
        <v>4</v>
      </c>
      <c r="C69" s="23"/>
      <c r="D69" s="13"/>
      <c r="E69" s="61"/>
      <c r="F69" s="14"/>
      <c r="G69" s="14">
        <f t="shared" si="37"/>
        <v>0</v>
      </c>
      <c r="H69" s="15">
        <f t="shared" si="38"/>
        <v>0</v>
      </c>
      <c r="I69" s="15"/>
      <c r="J69" s="15"/>
    </row>
    <row r="70" spans="1:10" ht="13.5" customHeight="1" x14ac:dyDescent="0.25">
      <c r="A70" s="18"/>
      <c r="B70" s="86">
        <f t="shared" ref="B70" si="43">IF($B$14&gt;0,$B$14,0)</f>
        <v>5</v>
      </c>
      <c r="C70" s="23"/>
      <c r="D70" s="13"/>
      <c r="E70" s="61"/>
      <c r="F70" s="14"/>
      <c r="G70" s="14">
        <f t="shared" si="37"/>
        <v>0</v>
      </c>
      <c r="H70" s="15">
        <f t="shared" si="38"/>
        <v>0</v>
      </c>
      <c r="I70" s="15"/>
      <c r="J70" s="15"/>
    </row>
    <row r="71" spans="1:10" ht="13.5" customHeight="1" x14ac:dyDescent="0.25">
      <c r="A71" s="18"/>
      <c r="B71" s="86">
        <f t="shared" ref="B71" si="44">IF($B$15&gt;0,$B$15,0)</f>
        <v>6</v>
      </c>
      <c r="C71" s="23"/>
      <c r="D71" s="13"/>
      <c r="E71" s="61"/>
      <c r="F71" s="14"/>
      <c r="G71" s="14">
        <f t="shared" si="37"/>
        <v>0</v>
      </c>
      <c r="H71" s="15">
        <f t="shared" si="38"/>
        <v>0</v>
      </c>
      <c r="I71" s="15"/>
      <c r="J71" s="15"/>
    </row>
    <row r="72" spans="1:10" ht="13.5" customHeight="1" x14ac:dyDescent="0.25">
      <c r="A72" s="18"/>
      <c r="B72" s="86">
        <f t="shared" ref="B72" si="45">IF($B$16&gt;0,$B$16,0)</f>
        <v>7</v>
      </c>
      <c r="C72" s="96"/>
      <c r="D72" s="13">
        <f t="shared" ref="D72" si="46">SUM(C65:C72)</f>
        <v>0</v>
      </c>
      <c r="E72" s="61"/>
      <c r="F72" s="14"/>
      <c r="G72" s="14">
        <f t="shared" si="37"/>
        <v>0</v>
      </c>
      <c r="H72" s="15">
        <f t="shared" si="38"/>
        <v>0</v>
      </c>
      <c r="I72" s="15">
        <f t="shared" ref="I72" si="47">IF(D72&gt;(32*(8-(COUNTBLANK(C65:C72)))+2),((C65+C66+C67+C68+C69+C70+C71+C72)-(32*(8-(COUNTBLANK(C65:C72)))+2))*$I$6,0)</f>
        <v>0</v>
      </c>
      <c r="J72" s="15">
        <f t="shared" ref="J72" si="48">IF(SUM(H65:H72)&gt;I72,SUM(H65:H72),I72)</f>
        <v>0</v>
      </c>
    </row>
    <row r="73" spans="1:10" ht="19.5" thickBot="1" x14ac:dyDescent="0.35">
      <c r="A73" s="106" t="s">
        <v>2</v>
      </c>
      <c r="B73" s="109"/>
      <c r="C73" s="102"/>
      <c r="D73" s="103"/>
      <c r="E73" s="103"/>
      <c r="F73" s="107"/>
      <c r="G73" s="100"/>
      <c r="H73" s="104"/>
      <c r="I73" s="104"/>
      <c r="J73" s="105">
        <f>SUM(J9:J72)</f>
        <v>0</v>
      </c>
    </row>
    <row r="74" spans="1:10" ht="8.1" customHeight="1" thickTop="1" x14ac:dyDescent="0.25">
      <c r="A74" s="16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57" t="s">
        <v>19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8.1" customHeight="1" x14ac:dyDescent="0.25">
      <c r="A76" s="16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58" t="s">
        <v>21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59" t="s">
        <v>22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9.9499999999999993" customHeight="1" x14ac:dyDescent="0.25">
      <c r="A79" s="31"/>
      <c r="B79" s="31"/>
      <c r="D79" s="31"/>
      <c r="E79" s="31"/>
    </row>
    <row r="80" spans="1:10" x14ac:dyDescent="0.25">
      <c r="C80" s="34"/>
      <c r="E80" s="30"/>
    </row>
    <row r="81" spans="1:8" x14ac:dyDescent="0.25">
      <c r="A81" s="44" t="s">
        <v>13</v>
      </c>
      <c r="B81" s="45"/>
      <c r="C81" s="46"/>
      <c r="D81" s="46"/>
      <c r="E81" s="30"/>
      <c r="G81" s="47" t="s">
        <v>1</v>
      </c>
      <c r="H81" s="47"/>
    </row>
    <row r="82" spans="1:8" ht="9.9499999999999993" customHeight="1" x14ac:dyDescent="0.25">
      <c r="A82" s="31"/>
      <c r="B82" s="31"/>
      <c r="D82" s="31"/>
      <c r="E82" s="30"/>
    </row>
    <row r="83" spans="1:8" x14ac:dyDescent="0.25">
      <c r="A83" s="48"/>
      <c r="B83" s="49"/>
      <c r="C83" s="50"/>
      <c r="D83" s="51"/>
      <c r="E83" s="30"/>
    </row>
    <row r="84" spans="1:8" ht="17.25" x14ac:dyDescent="0.25">
      <c r="A84" s="44" t="s">
        <v>36</v>
      </c>
      <c r="B84" s="67"/>
      <c r="C84" s="67"/>
      <c r="D84" s="52"/>
      <c r="E84" s="30"/>
      <c r="G84" s="47" t="s">
        <v>1</v>
      </c>
      <c r="H84" s="47"/>
    </row>
    <row r="85" spans="1:8" x14ac:dyDescent="0.25">
      <c r="A85" s="53"/>
      <c r="B85" s="54"/>
      <c r="C85" s="55"/>
      <c r="D85" s="55"/>
      <c r="E85" s="30"/>
      <c r="G85" s="30"/>
      <c r="H85" s="30"/>
    </row>
    <row r="86" spans="1:8" ht="9.9499999999999993" customHeight="1" x14ac:dyDescent="0.25">
      <c r="A86" s="31"/>
      <c r="B86" s="31"/>
      <c r="D86" s="31"/>
      <c r="E86" s="31"/>
    </row>
    <row r="87" spans="1:8" x14ac:dyDescent="0.25">
      <c r="A87" s="31" t="s">
        <v>20</v>
      </c>
      <c r="B87" s="31"/>
      <c r="D87" s="31"/>
      <c r="E87" s="31"/>
    </row>
    <row r="88" spans="1:8" ht="18.75" x14ac:dyDescent="0.3">
      <c r="A88" s="120" t="str">
        <f>'Grades 6-8 NMS ALL FTE'!A72:G72</f>
        <v xml:space="preserve">   01-0000-0-1103-000-1110-1000-000-108</v>
      </c>
      <c r="B88" s="120"/>
      <c r="C88" s="120"/>
      <c r="D88" s="120"/>
      <c r="E88" s="120"/>
      <c r="F88" s="120"/>
    </row>
  </sheetData>
  <sheetProtection algorithmName="SHA-512" hashValue="2eiI3h2w1S+lLHdad/HHP2Rpil87Fsup2rFGPOPOWfCQ98l/re9MP+pOhcuQiAnsiNlRCSQ+wUaGLoTXoaeuow==" saltValue="zawofE4nrZZzgpQ9ws7lMQ==" spinCount="100000" sheet="1" objects="1" scenarios="1"/>
  <mergeCells count="6">
    <mergeCell ref="B1:J1"/>
    <mergeCell ref="A88:F88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7" fitToHeight="0" orientation="portrait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4"/>
  <sheetViews>
    <sheetView view="pageBreakPreview" zoomScaleNormal="100" zoomScaleSheetLayoutView="100" workbookViewId="0">
      <pane ySplit="8" topLeftCell="A9" activePane="bottomLeft" state="frozen"/>
      <selection activeCell="F25" sqref="F25"/>
      <selection pane="bottomLeft" activeCell="F20" sqref="F20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9.7109375" style="31" customWidth="1"/>
    <col min="4" max="4" width="9.7109375" style="34" customWidth="1"/>
    <col min="5" max="8" width="12.7109375" style="31" customWidth="1"/>
    <col min="9" max="16384" width="9.140625" style="31"/>
  </cols>
  <sheetData>
    <row r="1" spans="1:8" s="30" customFormat="1" ht="15.75" x14ac:dyDescent="0.25">
      <c r="A1" s="111" t="str">
        <f>'Grades K'!A1</f>
        <v>2022-23</v>
      </c>
      <c r="B1" s="123" t="s">
        <v>41</v>
      </c>
      <c r="C1" s="123"/>
      <c r="D1" s="123"/>
      <c r="E1" s="123"/>
      <c r="F1" s="123"/>
      <c r="G1" s="123"/>
      <c r="H1" s="123"/>
    </row>
    <row r="2" spans="1:8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</row>
    <row r="3" spans="1:8" x14ac:dyDescent="0.25">
      <c r="A3" s="16"/>
      <c r="B3" s="17"/>
      <c r="C3" s="1"/>
      <c r="D3" s="20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21"/>
      <c r="D4" s="37"/>
      <c r="E4" s="38"/>
      <c r="F4" s="38"/>
      <c r="G4" s="38"/>
      <c r="H4" s="22" t="s">
        <v>14</v>
      </c>
    </row>
    <row r="5" spans="1:8" s="40" customFormat="1" ht="30.75" customHeight="1" x14ac:dyDescent="0.25">
      <c r="A5" s="2"/>
      <c r="B5" s="3"/>
      <c r="C5" s="121" t="s">
        <v>11</v>
      </c>
      <c r="D5" s="121"/>
      <c r="E5" s="91" t="s">
        <v>12</v>
      </c>
      <c r="F5" s="121" t="s">
        <v>16</v>
      </c>
      <c r="G5" s="121"/>
      <c r="H5" s="121"/>
    </row>
    <row r="6" spans="1:8" s="39" customFormat="1" x14ac:dyDescent="0.25">
      <c r="A6" s="6" t="s">
        <v>7</v>
      </c>
      <c r="B6" s="7"/>
      <c r="C6" s="91">
        <v>41</v>
      </c>
      <c r="D6" s="8">
        <v>190</v>
      </c>
      <c r="E6" s="9">
        <v>3</v>
      </c>
      <c r="F6" s="91"/>
      <c r="G6" s="9">
        <v>3</v>
      </c>
      <c r="H6" s="2"/>
    </row>
    <row r="7" spans="1:8" ht="17.100000000000001" customHeight="1" x14ac:dyDescent="0.25">
      <c r="A7" s="41"/>
      <c r="B7" s="89"/>
      <c r="C7" s="42" t="s">
        <v>17</v>
      </c>
      <c r="D7" s="11"/>
      <c r="E7" s="12"/>
      <c r="F7" s="10"/>
      <c r="G7" s="10"/>
      <c r="H7" s="10"/>
    </row>
    <row r="8" spans="1:8" ht="17.100000000000001" customHeight="1" x14ac:dyDescent="0.25">
      <c r="A8" s="41" t="s">
        <v>1</v>
      </c>
      <c r="B8" s="89" t="s">
        <v>5</v>
      </c>
      <c r="C8" s="42" t="s">
        <v>18</v>
      </c>
      <c r="D8" s="11" t="s">
        <v>9</v>
      </c>
      <c r="E8" s="12"/>
      <c r="F8" s="10" t="s">
        <v>5</v>
      </c>
      <c r="G8" s="10" t="s">
        <v>8</v>
      </c>
      <c r="H8" s="10" t="s">
        <v>10</v>
      </c>
    </row>
    <row r="9" spans="1:8" ht="13.5" customHeight="1" x14ac:dyDescent="0.25">
      <c r="A9" s="18">
        <f>'Grades 1-3'!A10</f>
        <v>44795</v>
      </c>
      <c r="B9" s="77">
        <v>1</v>
      </c>
      <c r="C9" s="23"/>
      <c r="D9" s="13"/>
      <c r="E9" s="14">
        <f>IF(C9&gt;$C$6,(C9-$C$6)*$E$6,0)</f>
        <v>0</v>
      </c>
      <c r="F9" s="15">
        <f>E9</f>
        <v>0</v>
      </c>
      <c r="G9" s="15"/>
      <c r="H9" s="15"/>
    </row>
    <row r="10" spans="1:8" ht="13.5" customHeight="1" x14ac:dyDescent="0.25">
      <c r="A10" s="18"/>
      <c r="B10" s="77">
        <v>2</v>
      </c>
      <c r="C10" s="23"/>
      <c r="D10" s="13"/>
      <c r="E10" s="14">
        <f t="shared" ref="E10:E43" si="0">IF(C10&gt;$C$6,(C10-$C$6)*$E$6,0)</f>
        <v>0</v>
      </c>
      <c r="F10" s="15">
        <f t="shared" ref="F10:F43" si="1">E10</f>
        <v>0</v>
      </c>
      <c r="G10" s="15"/>
      <c r="H10" s="15"/>
    </row>
    <row r="11" spans="1:8" ht="13.5" customHeight="1" x14ac:dyDescent="0.25">
      <c r="A11" s="18"/>
      <c r="B11" s="77">
        <v>3</v>
      </c>
      <c r="C11" s="23"/>
      <c r="D11" s="13"/>
      <c r="E11" s="14">
        <f t="shared" si="0"/>
        <v>0</v>
      </c>
      <c r="F11" s="15">
        <f t="shared" si="1"/>
        <v>0</v>
      </c>
      <c r="G11" s="15"/>
      <c r="H11" s="15"/>
    </row>
    <row r="12" spans="1:8" ht="13.5" customHeight="1" x14ac:dyDescent="0.25">
      <c r="A12" s="18"/>
      <c r="B12" s="77">
        <v>4</v>
      </c>
      <c r="C12" s="23"/>
      <c r="D12" s="13"/>
      <c r="E12" s="14">
        <f t="shared" si="0"/>
        <v>0</v>
      </c>
      <c r="F12" s="15">
        <f t="shared" si="1"/>
        <v>0</v>
      </c>
      <c r="G12" s="15"/>
      <c r="H12" s="15"/>
    </row>
    <row r="13" spans="1:8" ht="13.5" customHeight="1" x14ac:dyDescent="0.25">
      <c r="A13" s="18"/>
      <c r="B13" s="77">
        <v>5</v>
      </c>
      <c r="C13" s="23"/>
      <c r="D13" s="13">
        <f>SUM(C9:C13)</f>
        <v>0</v>
      </c>
      <c r="E13" s="14">
        <f t="shared" si="0"/>
        <v>0</v>
      </c>
      <c r="F13" s="15">
        <f t="shared" si="1"/>
        <v>0</v>
      </c>
      <c r="G13" s="15">
        <f>IF(D13&gt;$D$6,$G$6*(D13-$D$6),0)</f>
        <v>0</v>
      </c>
      <c r="H13" s="15">
        <f>IF(SUM(F9:F13)&gt;G13,SUM(F9:F13),G13)</f>
        <v>0</v>
      </c>
    </row>
    <row r="14" spans="1:8" ht="13.5" customHeight="1" x14ac:dyDescent="0.25">
      <c r="A14" s="18">
        <f>'Grades K'!A12</f>
        <v>44796</v>
      </c>
      <c r="B14" s="85">
        <f t="shared" ref="B14" si="2">IF($B$9&gt;0,$B$9,0)</f>
        <v>1</v>
      </c>
      <c r="C14" s="23"/>
      <c r="D14" s="13"/>
      <c r="E14" s="14">
        <f t="shared" si="0"/>
        <v>0</v>
      </c>
      <c r="F14" s="15">
        <f t="shared" si="1"/>
        <v>0</v>
      </c>
      <c r="G14" s="15"/>
      <c r="H14" s="15"/>
    </row>
    <row r="15" spans="1:8" ht="13.5" customHeight="1" x14ac:dyDescent="0.25">
      <c r="A15" s="18"/>
      <c r="B15" s="86">
        <f t="shared" ref="B15" si="3">IF($B$10&gt;0,$B$10,0)</f>
        <v>2</v>
      </c>
      <c r="C15" s="23"/>
      <c r="D15" s="13"/>
      <c r="E15" s="14">
        <f t="shared" si="0"/>
        <v>0</v>
      </c>
      <c r="F15" s="15">
        <f t="shared" si="1"/>
        <v>0</v>
      </c>
      <c r="G15" s="15"/>
      <c r="H15" s="15"/>
    </row>
    <row r="16" spans="1:8" ht="13.5" customHeight="1" x14ac:dyDescent="0.25">
      <c r="A16" s="18"/>
      <c r="B16" s="86">
        <f t="shared" ref="B16" si="4">IF($B$11&gt;0,$B$11,0)</f>
        <v>3</v>
      </c>
      <c r="C16" s="23"/>
      <c r="D16" s="13"/>
      <c r="E16" s="14">
        <f t="shared" si="0"/>
        <v>0</v>
      </c>
      <c r="F16" s="15">
        <f t="shared" si="1"/>
        <v>0</v>
      </c>
      <c r="G16" s="15"/>
      <c r="H16" s="15"/>
    </row>
    <row r="17" spans="1:8" ht="13.5" customHeight="1" x14ac:dyDescent="0.25">
      <c r="A17" s="18"/>
      <c r="B17" s="86">
        <f t="shared" ref="B17" si="5">IF($B$12&gt;0,$B$12,0)</f>
        <v>4</v>
      </c>
      <c r="C17" s="23"/>
      <c r="D17" s="13"/>
      <c r="E17" s="14">
        <f t="shared" si="0"/>
        <v>0</v>
      </c>
      <c r="F17" s="15">
        <f t="shared" si="1"/>
        <v>0</v>
      </c>
      <c r="G17" s="15"/>
      <c r="H17" s="15"/>
    </row>
    <row r="18" spans="1:8" ht="13.5" customHeight="1" x14ac:dyDescent="0.25">
      <c r="A18" s="18"/>
      <c r="B18" s="87">
        <f t="shared" ref="B18" si="6">IF($B$13&gt;0,$B$13,0)</f>
        <v>5</v>
      </c>
      <c r="C18" s="23"/>
      <c r="D18" s="13">
        <f t="shared" ref="D18" si="7">SUM(C14:C18)</f>
        <v>0</v>
      </c>
      <c r="E18" s="14">
        <f t="shared" si="0"/>
        <v>0</v>
      </c>
      <c r="F18" s="15">
        <f t="shared" si="1"/>
        <v>0</v>
      </c>
      <c r="G18" s="15">
        <f t="shared" ref="G18" si="8">IF(D18&gt;$D$6,$G$6*(D18-$D$6),0)</f>
        <v>0</v>
      </c>
      <c r="H18" s="15">
        <f t="shared" ref="H18" si="9">IF(SUM(F14:F18)&gt;G18,SUM(F14:F18),G18)</f>
        <v>0</v>
      </c>
    </row>
    <row r="19" spans="1:8" ht="13.5" customHeight="1" x14ac:dyDescent="0.25">
      <c r="A19" s="18">
        <f>'Grades K'!A13</f>
        <v>44797</v>
      </c>
      <c r="B19" s="85">
        <f t="shared" ref="B19" si="10">IF($B$9&gt;0,$B$9,0)</f>
        <v>1</v>
      </c>
      <c r="C19" s="23"/>
      <c r="D19" s="13"/>
      <c r="E19" s="14">
        <f t="shared" ref="E19:E23" si="11">IF(C19&gt;$C$6,(C19-$C$6)*$E$6,0)</f>
        <v>0</v>
      </c>
      <c r="F19" s="15">
        <f t="shared" ref="F19:F23" si="12">E19</f>
        <v>0</v>
      </c>
      <c r="G19" s="15"/>
      <c r="H19" s="15"/>
    </row>
    <row r="20" spans="1:8" ht="13.5" customHeight="1" x14ac:dyDescent="0.25">
      <c r="A20" s="18"/>
      <c r="B20" s="86">
        <f t="shared" ref="B20" si="13">IF($B$10&gt;0,$B$10,0)</f>
        <v>2</v>
      </c>
      <c r="C20" s="23"/>
      <c r="D20" s="13"/>
      <c r="E20" s="14">
        <f t="shared" si="11"/>
        <v>0</v>
      </c>
      <c r="F20" s="15">
        <f t="shared" si="12"/>
        <v>0</v>
      </c>
      <c r="G20" s="15"/>
      <c r="H20" s="15"/>
    </row>
    <row r="21" spans="1:8" ht="13.5" customHeight="1" x14ac:dyDescent="0.25">
      <c r="A21" s="18"/>
      <c r="B21" s="86">
        <f t="shared" ref="B21" si="14">IF($B$11&gt;0,$B$11,0)</f>
        <v>3</v>
      </c>
      <c r="C21" s="23"/>
      <c r="D21" s="13"/>
      <c r="E21" s="14">
        <f t="shared" si="11"/>
        <v>0</v>
      </c>
      <c r="F21" s="15">
        <f t="shared" si="12"/>
        <v>0</v>
      </c>
      <c r="G21" s="15"/>
      <c r="H21" s="15"/>
    </row>
    <row r="22" spans="1:8" ht="13.5" customHeight="1" x14ac:dyDescent="0.25">
      <c r="A22" s="18"/>
      <c r="B22" s="86">
        <f t="shared" ref="B22" si="15">IF($B$12&gt;0,$B$12,0)</f>
        <v>4</v>
      </c>
      <c r="C22" s="23"/>
      <c r="D22" s="13"/>
      <c r="E22" s="14">
        <f t="shared" si="11"/>
        <v>0</v>
      </c>
      <c r="F22" s="15">
        <f t="shared" si="12"/>
        <v>0</v>
      </c>
      <c r="G22" s="15"/>
      <c r="H22" s="15"/>
    </row>
    <row r="23" spans="1:8" ht="13.5" customHeight="1" x14ac:dyDescent="0.25">
      <c r="A23" s="18"/>
      <c r="B23" s="87">
        <f t="shared" ref="B23" si="16">IF($B$13&gt;0,$B$13,0)</f>
        <v>5</v>
      </c>
      <c r="C23" s="23"/>
      <c r="D23" s="13">
        <f t="shared" ref="D23" si="17">SUM(C19:C23)</f>
        <v>0</v>
      </c>
      <c r="E23" s="14">
        <f t="shared" si="11"/>
        <v>0</v>
      </c>
      <c r="F23" s="15">
        <f t="shared" si="12"/>
        <v>0</v>
      </c>
      <c r="G23" s="15">
        <f t="shared" ref="G23" si="18">IF(D23&gt;$D$6,$G$6*(D23-$D$6),0)</f>
        <v>0</v>
      </c>
      <c r="H23" s="15">
        <f t="shared" ref="H23" si="19">IF(SUM(F19:F23)&gt;G23,SUM(F19:F23),G23)</f>
        <v>0</v>
      </c>
    </row>
    <row r="24" spans="1:8" ht="13.5" customHeight="1" x14ac:dyDescent="0.25">
      <c r="A24" s="18">
        <f>'Grades 1-3'!A13</f>
        <v>44798</v>
      </c>
      <c r="B24" s="85">
        <f t="shared" ref="B24:B44" si="20">IF($B$9&gt;0,$B$9,0)</f>
        <v>1</v>
      </c>
      <c r="C24" s="23"/>
      <c r="D24" s="13"/>
      <c r="E24" s="14">
        <f t="shared" si="0"/>
        <v>0</v>
      </c>
      <c r="F24" s="15">
        <f t="shared" si="1"/>
        <v>0</v>
      </c>
      <c r="G24" s="15"/>
      <c r="H24" s="15"/>
    </row>
    <row r="25" spans="1:8" ht="13.5" customHeight="1" x14ac:dyDescent="0.25">
      <c r="A25" s="18"/>
      <c r="B25" s="86">
        <f t="shared" ref="B25:B45" si="21">IF($B$10&gt;0,$B$10,0)</f>
        <v>2</v>
      </c>
      <c r="C25" s="23"/>
      <c r="D25" s="13"/>
      <c r="E25" s="14">
        <f t="shared" si="0"/>
        <v>0</v>
      </c>
      <c r="F25" s="15">
        <f t="shared" si="1"/>
        <v>0</v>
      </c>
      <c r="G25" s="15"/>
      <c r="H25" s="15"/>
    </row>
    <row r="26" spans="1:8" ht="13.5" customHeight="1" x14ac:dyDescent="0.25">
      <c r="A26" s="18"/>
      <c r="B26" s="86">
        <f t="shared" ref="B26" si="22">IF($B$11&gt;0,$B$11,0)</f>
        <v>3</v>
      </c>
      <c r="C26" s="23"/>
      <c r="D26" s="13"/>
      <c r="E26" s="14">
        <f t="shared" si="0"/>
        <v>0</v>
      </c>
      <c r="F26" s="15">
        <f t="shared" si="1"/>
        <v>0</v>
      </c>
      <c r="G26" s="15"/>
      <c r="H26" s="15"/>
    </row>
    <row r="27" spans="1:8" ht="13.5" customHeight="1" x14ac:dyDescent="0.25">
      <c r="A27" s="18"/>
      <c r="B27" s="86">
        <f t="shared" ref="B27" si="23">IF($B$12&gt;0,$B$12,0)</f>
        <v>4</v>
      </c>
      <c r="C27" s="23"/>
      <c r="D27" s="13"/>
      <c r="E27" s="14">
        <f t="shared" si="0"/>
        <v>0</v>
      </c>
      <c r="F27" s="15">
        <f t="shared" si="1"/>
        <v>0</v>
      </c>
      <c r="G27" s="15"/>
      <c r="H27" s="15"/>
    </row>
    <row r="28" spans="1:8" ht="13.5" customHeight="1" x14ac:dyDescent="0.25">
      <c r="A28" s="18"/>
      <c r="B28" s="87">
        <f t="shared" ref="B28" si="24">IF($B$13&gt;0,$B$13,0)</f>
        <v>5</v>
      </c>
      <c r="C28" s="23"/>
      <c r="D28" s="13">
        <f t="shared" ref="D28" si="25">SUM(C24:C28)</f>
        <v>0</v>
      </c>
      <c r="E28" s="14">
        <f t="shared" si="0"/>
        <v>0</v>
      </c>
      <c r="F28" s="15">
        <f t="shared" si="1"/>
        <v>0</v>
      </c>
      <c r="G28" s="15">
        <f t="shared" ref="G28" si="26">IF(D28&gt;$D$6,$G$6*(D28-$D$6),0)</f>
        <v>0</v>
      </c>
      <c r="H28" s="15">
        <f t="shared" ref="H28" si="27">IF(SUM(F24:F28)&gt;G28,SUM(F24:F28),G28)</f>
        <v>0</v>
      </c>
    </row>
    <row r="29" spans="1:8" ht="13.5" customHeight="1" x14ac:dyDescent="0.25">
      <c r="A29" s="18">
        <f>'Grades 1-3'!A14</f>
        <v>44799</v>
      </c>
      <c r="B29" s="85">
        <f t="shared" si="20"/>
        <v>1</v>
      </c>
      <c r="C29" s="23"/>
      <c r="D29" s="13"/>
      <c r="E29" s="14">
        <f t="shared" si="0"/>
        <v>0</v>
      </c>
      <c r="F29" s="15">
        <f t="shared" si="1"/>
        <v>0</v>
      </c>
      <c r="G29" s="15"/>
      <c r="H29" s="15"/>
    </row>
    <row r="30" spans="1:8" ht="13.5" customHeight="1" x14ac:dyDescent="0.25">
      <c r="A30" s="18"/>
      <c r="B30" s="86">
        <f t="shared" si="21"/>
        <v>2</v>
      </c>
      <c r="C30" s="23"/>
      <c r="D30" s="13"/>
      <c r="E30" s="14">
        <f t="shared" si="0"/>
        <v>0</v>
      </c>
      <c r="F30" s="15">
        <f t="shared" si="1"/>
        <v>0</v>
      </c>
      <c r="G30" s="15"/>
      <c r="H30" s="15"/>
    </row>
    <row r="31" spans="1:8" ht="13.5" customHeight="1" x14ac:dyDescent="0.25">
      <c r="A31" s="18"/>
      <c r="B31" s="86">
        <f t="shared" ref="B31:B46" si="28">IF($B$11&gt;0,$B$11,0)</f>
        <v>3</v>
      </c>
      <c r="C31" s="23"/>
      <c r="D31" s="13"/>
      <c r="E31" s="14">
        <f t="shared" si="0"/>
        <v>0</v>
      </c>
      <c r="F31" s="15">
        <f t="shared" si="1"/>
        <v>0</v>
      </c>
      <c r="G31" s="15"/>
      <c r="H31" s="15"/>
    </row>
    <row r="32" spans="1:8" ht="13.5" customHeight="1" x14ac:dyDescent="0.25">
      <c r="A32" s="18"/>
      <c r="B32" s="86">
        <f t="shared" ref="B32:B47" si="29">IF($B$12&gt;0,$B$12,0)</f>
        <v>4</v>
      </c>
      <c r="C32" s="23"/>
      <c r="D32" s="13"/>
      <c r="E32" s="14">
        <f t="shared" si="0"/>
        <v>0</v>
      </c>
      <c r="F32" s="15">
        <f t="shared" si="1"/>
        <v>0</v>
      </c>
      <c r="G32" s="15"/>
      <c r="H32" s="15"/>
    </row>
    <row r="33" spans="1:8" ht="13.5" customHeight="1" x14ac:dyDescent="0.25">
      <c r="A33" s="18"/>
      <c r="B33" s="87">
        <f t="shared" ref="B33:B48" si="30">IF($B$13&gt;0,$B$13,0)</f>
        <v>5</v>
      </c>
      <c r="C33" s="23"/>
      <c r="D33" s="13">
        <f t="shared" ref="D33" si="31">SUM(C29:C33)</f>
        <v>0</v>
      </c>
      <c r="E33" s="14">
        <f t="shared" si="0"/>
        <v>0</v>
      </c>
      <c r="F33" s="15">
        <f t="shared" si="1"/>
        <v>0</v>
      </c>
      <c r="G33" s="15">
        <f t="shared" ref="G33" si="32">IF(D33&gt;$D$6,$G$6*(D33-$D$6),0)</f>
        <v>0</v>
      </c>
      <c r="H33" s="15">
        <f t="shared" ref="H33" si="33">IF(SUM(F29:F33)&gt;G33,SUM(F29:F33),G33)</f>
        <v>0</v>
      </c>
    </row>
    <row r="34" spans="1:8" ht="13.5" customHeight="1" x14ac:dyDescent="0.25">
      <c r="A34" s="18">
        <f>'Grades 1-3'!A15</f>
        <v>44802</v>
      </c>
      <c r="B34" s="85">
        <f t="shared" si="20"/>
        <v>1</v>
      </c>
      <c r="C34" s="23"/>
      <c r="D34" s="13"/>
      <c r="E34" s="14">
        <f t="shared" si="0"/>
        <v>0</v>
      </c>
      <c r="F34" s="15">
        <f t="shared" si="1"/>
        <v>0</v>
      </c>
      <c r="G34" s="15"/>
      <c r="H34" s="15"/>
    </row>
    <row r="35" spans="1:8" ht="13.5" customHeight="1" x14ac:dyDescent="0.25">
      <c r="A35" s="18"/>
      <c r="B35" s="86">
        <f t="shared" si="21"/>
        <v>2</v>
      </c>
      <c r="C35" s="23"/>
      <c r="D35" s="13"/>
      <c r="E35" s="14">
        <f t="shared" si="0"/>
        <v>0</v>
      </c>
      <c r="F35" s="15">
        <f t="shared" si="1"/>
        <v>0</v>
      </c>
      <c r="G35" s="15"/>
      <c r="H35" s="15"/>
    </row>
    <row r="36" spans="1:8" ht="13.5" customHeight="1" x14ac:dyDescent="0.25">
      <c r="A36" s="18"/>
      <c r="B36" s="86">
        <f t="shared" si="28"/>
        <v>3</v>
      </c>
      <c r="C36" s="23"/>
      <c r="D36" s="13"/>
      <c r="E36" s="14">
        <f t="shared" si="0"/>
        <v>0</v>
      </c>
      <c r="F36" s="15">
        <f t="shared" si="1"/>
        <v>0</v>
      </c>
      <c r="G36" s="15"/>
      <c r="H36" s="15"/>
    </row>
    <row r="37" spans="1:8" ht="13.5" customHeight="1" x14ac:dyDescent="0.25">
      <c r="A37" s="18"/>
      <c r="B37" s="86">
        <f t="shared" si="29"/>
        <v>4</v>
      </c>
      <c r="C37" s="23"/>
      <c r="D37" s="13"/>
      <c r="E37" s="14">
        <f t="shared" si="0"/>
        <v>0</v>
      </c>
      <c r="F37" s="15">
        <f t="shared" si="1"/>
        <v>0</v>
      </c>
      <c r="G37" s="15"/>
      <c r="H37" s="15"/>
    </row>
    <row r="38" spans="1:8" ht="13.5" customHeight="1" x14ac:dyDescent="0.25">
      <c r="A38" s="18"/>
      <c r="B38" s="87">
        <f t="shared" si="30"/>
        <v>5</v>
      </c>
      <c r="C38" s="23"/>
      <c r="D38" s="13">
        <f t="shared" ref="D38" si="34">SUM(C34:C38)</f>
        <v>0</v>
      </c>
      <c r="E38" s="14">
        <f t="shared" si="0"/>
        <v>0</v>
      </c>
      <c r="F38" s="15">
        <f t="shared" si="1"/>
        <v>0</v>
      </c>
      <c r="G38" s="15">
        <f t="shared" ref="G38" si="35">IF(D38&gt;$D$6,$G$6*(D38-$D$6),0)</f>
        <v>0</v>
      </c>
      <c r="H38" s="15">
        <f t="shared" ref="H38" si="36">IF(SUM(F34:F38)&gt;G38,SUM(F34:F38),G38)</f>
        <v>0</v>
      </c>
    </row>
    <row r="39" spans="1:8" ht="13.5" customHeight="1" x14ac:dyDescent="0.25">
      <c r="A39" s="18">
        <f>'Grades 1-3'!A16</f>
        <v>44803</v>
      </c>
      <c r="B39" s="85">
        <f t="shared" si="20"/>
        <v>1</v>
      </c>
      <c r="C39" s="23"/>
      <c r="D39" s="13"/>
      <c r="E39" s="14">
        <f t="shared" si="0"/>
        <v>0</v>
      </c>
      <c r="F39" s="15">
        <f t="shared" si="1"/>
        <v>0</v>
      </c>
      <c r="G39" s="15"/>
      <c r="H39" s="15"/>
    </row>
    <row r="40" spans="1:8" ht="13.5" customHeight="1" x14ac:dyDescent="0.25">
      <c r="A40" s="18"/>
      <c r="B40" s="86">
        <f t="shared" si="21"/>
        <v>2</v>
      </c>
      <c r="C40" s="23"/>
      <c r="D40" s="13"/>
      <c r="E40" s="14">
        <f t="shared" si="0"/>
        <v>0</v>
      </c>
      <c r="F40" s="15">
        <f t="shared" si="1"/>
        <v>0</v>
      </c>
      <c r="G40" s="15"/>
      <c r="H40" s="15"/>
    </row>
    <row r="41" spans="1:8" ht="13.5" customHeight="1" x14ac:dyDescent="0.25">
      <c r="A41" s="18"/>
      <c r="B41" s="86">
        <f t="shared" si="28"/>
        <v>3</v>
      </c>
      <c r="C41" s="23"/>
      <c r="D41" s="13"/>
      <c r="E41" s="14">
        <f t="shared" si="0"/>
        <v>0</v>
      </c>
      <c r="F41" s="15">
        <f t="shared" si="1"/>
        <v>0</v>
      </c>
      <c r="G41" s="15"/>
      <c r="H41" s="15"/>
    </row>
    <row r="42" spans="1:8" ht="13.5" customHeight="1" x14ac:dyDescent="0.25">
      <c r="A42" s="18"/>
      <c r="B42" s="86">
        <f t="shared" si="29"/>
        <v>4</v>
      </c>
      <c r="C42" s="23"/>
      <c r="D42" s="13"/>
      <c r="E42" s="14">
        <f t="shared" si="0"/>
        <v>0</v>
      </c>
      <c r="F42" s="15">
        <f t="shared" si="1"/>
        <v>0</v>
      </c>
      <c r="G42" s="15"/>
      <c r="H42" s="15"/>
    </row>
    <row r="43" spans="1:8" ht="13.5" customHeight="1" x14ac:dyDescent="0.25">
      <c r="A43" s="18"/>
      <c r="B43" s="87">
        <f t="shared" si="30"/>
        <v>5</v>
      </c>
      <c r="C43" s="23"/>
      <c r="D43" s="13">
        <f t="shared" ref="D43" si="37">SUM(C39:C43)</f>
        <v>0</v>
      </c>
      <c r="E43" s="14">
        <f t="shared" si="0"/>
        <v>0</v>
      </c>
      <c r="F43" s="15">
        <f t="shared" si="1"/>
        <v>0</v>
      </c>
      <c r="G43" s="15">
        <f t="shared" ref="G43" si="38">IF(D43&gt;$D$6,$G$6*(D43-$D$6),0)</f>
        <v>0</v>
      </c>
      <c r="H43" s="15">
        <f t="shared" ref="H43" si="39">IF(SUM(F39:F43)&gt;G43,SUM(F39:F43),G43)</f>
        <v>0</v>
      </c>
    </row>
    <row r="44" spans="1:8" ht="13.5" customHeight="1" x14ac:dyDescent="0.25">
      <c r="A44" s="18">
        <f>'Grades 1-3'!A17</f>
        <v>44804</v>
      </c>
      <c r="B44" s="85">
        <f t="shared" si="20"/>
        <v>1</v>
      </c>
      <c r="C44" s="23"/>
      <c r="D44" s="13"/>
      <c r="E44" s="14">
        <f t="shared" ref="E44:E48" si="40">IF(C44&gt;$C$6,(C44-$C$6)*$E$6,0)</f>
        <v>0</v>
      </c>
      <c r="F44" s="15">
        <f t="shared" ref="F44:F48" si="41">E44</f>
        <v>0</v>
      </c>
      <c r="G44" s="15"/>
      <c r="H44" s="15"/>
    </row>
    <row r="45" spans="1:8" ht="13.5" customHeight="1" x14ac:dyDescent="0.25">
      <c r="A45" s="18"/>
      <c r="B45" s="86">
        <f t="shared" si="21"/>
        <v>2</v>
      </c>
      <c r="C45" s="23"/>
      <c r="D45" s="13"/>
      <c r="E45" s="14">
        <f t="shared" si="40"/>
        <v>0</v>
      </c>
      <c r="F45" s="15">
        <f t="shared" si="41"/>
        <v>0</v>
      </c>
      <c r="G45" s="15"/>
      <c r="H45" s="15"/>
    </row>
    <row r="46" spans="1:8" ht="13.5" customHeight="1" x14ac:dyDescent="0.25">
      <c r="A46" s="18"/>
      <c r="B46" s="86">
        <f t="shared" si="28"/>
        <v>3</v>
      </c>
      <c r="C46" s="23"/>
      <c r="D46" s="13"/>
      <c r="E46" s="14">
        <f t="shared" si="40"/>
        <v>0</v>
      </c>
      <c r="F46" s="15">
        <f t="shared" si="41"/>
        <v>0</v>
      </c>
      <c r="G46" s="15"/>
      <c r="H46" s="15"/>
    </row>
    <row r="47" spans="1:8" ht="13.5" customHeight="1" x14ac:dyDescent="0.25">
      <c r="A47" s="18"/>
      <c r="B47" s="86">
        <f t="shared" si="29"/>
        <v>4</v>
      </c>
      <c r="C47" s="23"/>
      <c r="D47" s="13"/>
      <c r="E47" s="14">
        <f t="shared" si="40"/>
        <v>0</v>
      </c>
      <c r="F47" s="15">
        <f t="shared" si="41"/>
        <v>0</v>
      </c>
      <c r="G47" s="15"/>
      <c r="H47" s="15"/>
    </row>
    <row r="48" spans="1:8" ht="13.5" customHeight="1" x14ac:dyDescent="0.25">
      <c r="A48" s="18"/>
      <c r="B48" s="86">
        <f t="shared" si="30"/>
        <v>5</v>
      </c>
      <c r="C48" s="96"/>
      <c r="D48" s="13">
        <f t="shared" ref="D48" si="42">SUM(C44:C48)</f>
        <v>0</v>
      </c>
      <c r="E48" s="14">
        <f t="shared" si="40"/>
        <v>0</v>
      </c>
      <c r="F48" s="15">
        <f t="shared" si="41"/>
        <v>0</v>
      </c>
      <c r="G48" s="15">
        <f t="shared" ref="G48" si="43">IF(D48&gt;$D$6,$G$6*(D48-$D$6),0)</f>
        <v>0</v>
      </c>
      <c r="H48" s="15">
        <f t="shared" ref="H48" si="44">IF(SUM(F44:F48)&gt;G48,SUM(F44:F48),G48)</f>
        <v>0</v>
      </c>
    </row>
    <row r="49" spans="1:8" ht="19.5" thickBot="1" x14ac:dyDescent="0.35">
      <c r="A49" s="97" t="s">
        <v>2</v>
      </c>
      <c r="B49" s="109"/>
      <c r="C49" s="102"/>
      <c r="D49" s="103"/>
      <c r="E49" s="100"/>
      <c r="F49" s="104"/>
      <c r="G49" s="104"/>
      <c r="H49" s="105">
        <f>SUM(H9:H48)</f>
        <v>0</v>
      </c>
    </row>
    <row r="50" spans="1:8" ht="8.1" customHeight="1" thickTop="1" x14ac:dyDescent="0.25">
      <c r="A50" s="16"/>
      <c r="B50" s="1"/>
      <c r="C50" s="1"/>
      <c r="D50" s="1"/>
      <c r="E50" s="1"/>
      <c r="F50" s="1"/>
      <c r="G50" s="1"/>
      <c r="H50" s="1"/>
    </row>
    <row r="51" spans="1:8" x14ac:dyDescent="0.25">
      <c r="A51" s="57" t="s">
        <v>19</v>
      </c>
      <c r="B51" s="1"/>
      <c r="C51" s="1"/>
      <c r="D51" s="1"/>
      <c r="E51" s="1"/>
      <c r="F51" s="1"/>
      <c r="G51" s="1"/>
      <c r="H51" s="1"/>
    </row>
    <row r="52" spans="1:8" ht="8.1" customHeight="1" x14ac:dyDescent="0.25">
      <c r="A52" s="16"/>
      <c r="B52" s="1"/>
      <c r="C52" s="1"/>
      <c r="D52" s="1"/>
      <c r="E52" s="1"/>
      <c r="F52" s="1"/>
      <c r="G52" s="1"/>
      <c r="H52" s="1"/>
    </row>
    <row r="53" spans="1:8" x14ac:dyDescent="0.25">
      <c r="A53" s="58" t="s">
        <v>21</v>
      </c>
      <c r="B53" s="1"/>
      <c r="C53" s="1"/>
      <c r="D53" s="1"/>
      <c r="E53" s="1"/>
      <c r="F53" s="1"/>
      <c r="G53" s="1"/>
      <c r="H53" s="1"/>
    </row>
    <row r="54" spans="1:8" x14ac:dyDescent="0.25">
      <c r="A54" s="59" t="s">
        <v>22</v>
      </c>
      <c r="B54" s="1"/>
      <c r="C54" s="1"/>
      <c r="D54" s="1"/>
      <c r="E54" s="1"/>
      <c r="F54" s="1"/>
      <c r="G54" s="1"/>
      <c r="H54" s="1"/>
    </row>
    <row r="55" spans="1:8" ht="9.9499999999999993" customHeight="1" x14ac:dyDescent="0.25">
      <c r="A55" s="31"/>
      <c r="B55" s="31"/>
      <c r="D55" s="31"/>
    </row>
    <row r="56" spans="1:8" x14ac:dyDescent="0.25">
      <c r="C56" s="34"/>
      <c r="E56" s="30"/>
    </row>
    <row r="57" spans="1:8" x14ac:dyDescent="0.25">
      <c r="A57" s="44" t="s">
        <v>13</v>
      </c>
      <c r="B57" s="45"/>
      <c r="C57" s="46"/>
      <c r="D57" s="46"/>
      <c r="E57" s="30"/>
      <c r="G57" s="47" t="s">
        <v>1</v>
      </c>
      <c r="H57" s="47"/>
    </row>
    <row r="58" spans="1:8" ht="9.9499999999999993" customHeight="1" x14ac:dyDescent="0.25">
      <c r="A58" s="31"/>
      <c r="B58" s="31"/>
      <c r="D58" s="31"/>
      <c r="E58" s="30"/>
    </row>
    <row r="59" spans="1:8" x14ac:dyDescent="0.25">
      <c r="A59" s="48"/>
      <c r="B59" s="49"/>
      <c r="C59" s="50"/>
      <c r="D59" s="51"/>
      <c r="E59" s="30"/>
    </row>
    <row r="60" spans="1:8" ht="17.25" x14ac:dyDescent="0.25">
      <c r="A60" s="44" t="s">
        <v>36</v>
      </c>
      <c r="B60" s="67"/>
      <c r="C60" s="67"/>
      <c r="D60" s="52"/>
      <c r="E60" s="30"/>
      <c r="G60" s="47" t="s">
        <v>1</v>
      </c>
      <c r="H60" s="47"/>
    </row>
    <row r="61" spans="1:8" x14ac:dyDescent="0.25">
      <c r="A61" s="53"/>
      <c r="B61" s="54"/>
      <c r="C61" s="55"/>
      <c r="D61" s="55"/>
      <c r="E61" s="30"/>
      <c r="G61" s="30"/>
      <c r="H61" s="30"/>
    </row>
    <row r="62" spans="1:8" ht="9.9499999999999993" customHeight="1" x14ac:dyDescent="0.25">
      <c r="A62" s="31"/>
      <c r="B62" s="31"/>
      <c r="D62" s="31"/>
    </row>
    <row r="63" spans="1:8" x14ac:dyDescent="0.25">
      <c r="A63" s="31" t="s">
        <v>20</v>
      </c>
      <c r="B63" s="31"/>
      <c r="D63" s="31"/>
    </row>
    <row r="64" spans="1:8" ht="18.75" x14ac:dyDescent="0.3">
      <c r="A64" s="120" t="str">
        <f>'Grades 6-8 NMS ALL FTE'!A72:G72</f>
        <v xml:space="preserve">   01-0000-0-1103-000-1110-1000-000-108</v>
      </c>
      <c r="B64" s="120"/>
      <c r="C64" s="120"/>
      <c r="D64" s="120"/>
      <c r="E64" s="120"/>
      <c r="F64" s="120"/>
    </row>
  </sheetData>
  <sheetProtection algorithmName="SHA-512" hashValue="+SsbRo0ivqin7GGt80wgIggvSIU+4PP/s9Q4ZnzCEuYx60g/E0v3ODlZq7IygsNW3wRsiLR9MiDu/LmAunF/wQ==" saltValue="+3hRh1tb2+5Dh+ikASK8Lg==" spinCount="100000" sheet="1" objects="1" scenarios="1"/>
  <mergeCells count="5">
    <mergeCell ref="A2:H2"/>
    <mergeCell ref="C5:D5"/>
    <mergeCell ref="F5:H5"/>
    <mergeCell ref="A64:F64"/>
    <mergeCell ref="B1:H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8"/>
  <sheetViews>
    <sheetView view="pageBreakPreview" zoomScaleNormal="100" zoomScaleSheetLayoutView="100" workbookViewId="0">
      <pane ySplit="8" topLeftCell="A9" activePane="bottomLeft" state="frozen"/>
      <selection activeCell="F25" sqref="F25"/>
      <selection pane="bottomLeft" activeCell="C26" sqref="C26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9.7109375" style="31" customWidth="1"/>
    <col min="4" max="4" width="9.7109375" style="34" customWidth="1"/>
    <col min="5" max="8" width="12.7109375" style="31" customWidth="1"/>
    <col min="9" max="16384" width="9.140625" style="31"/>
  </cols>
  <sheetData>
    <row r="1" spans="1:8" s="30" customFormat="1" ht="15.75" x14ac:dyDescent="0.25">
      <c r="A1" s="111" t="str">
        <f>'Grades K'!A1</f>
        <v>2022-23</v>
      </c>
      <c r="B1" s="123" t="s">
        <v>42</v>
      </c>
      <c r="C1" s="123"/>
      <c r="D1" s="123"/>
      <c r="E1" s="123"/>
      <c r="F1" s="123"/>
      <c r="G1" s="123"/>
      <c r="H1" s="123"/>
    </row>
    <row r="2" spans="1:8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</row>
    <row r="3" spans="1:8" x14ac:dyDescent="0.25">
      <c r="A3" s="16"/>
      <c r="B3" s="17"/>
      <c r="C3" s="1"/>
      <c r="D3" s="20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21"/>
      <c r="D4" s="37"/>
      <c r="E4" s="38"/>
      <c r="F4" s="38"/>
      <c r="G4" s="38"/>
      <c r="H4" s="22" t="s">
        <v>14</v>
      </c>
    </row>
    <row r="5" spans="1:8" s="40" customFormat="1" ht="30.75" customHeight="1" x14ac:dyDescent="0.25">
      <c r="A5" s="2"/>
      <c r="B5" s="3"/>
      <c r="C5" s="121" t="s">
        <v>11</v>
      </c>
      <c r="D5" s="121"/>
      <c r="E5" s="91" t="s">
        <v>12</v>
      </c>
      <c r="F5" s="121" t="s">
        <v>29</v>
      </c>
      <c r="G5" s="121"/>
      <c r="H5" s="121"/>
    </row>
    <row r="6" spans="1:8" s="39" customFormat="1" x14ac:dyDescent="0.25">
      <c r="A6" s="6" t="s">
        <v>7</v>
      </c>
      <c r="B6" s="7"/>
      <c r="C6" s="91">
        <v>41</v>
      </c>
      <c r="D6" s="8" t="s">
        <v>15</v>
      </c>
      <c r="E6" s="9">
        <v>3</v>
      </c>
      <c r="F6" s="91"/>
      <c r="G6" s="9">
        <v>3</v>
      </c>
      <c r="H6" s="2"/>
    </row>
    <row r="7" spans="1:8" ht="17.100000000000001" customHeight="1" x14ac:dyDescent="0.25">
      <c r="A7" s="41"/>
      <c r="B7" s="89"/>
      <c r="C7" s="42" t="s">
        <v>17</v>
      </c>
      <c r="D7" s="11"/>
      <c r="E7" s="12"/>
      <c r="F7" s="10"/>
      <c r="G7" s="10"/>
      <c r="H7" s="10"/>
    </row>
    <row r="8" spans="1:8" ht="17.100000000000001" customHeight="1" x14ac:dyDescent="0.25">
      <c r="A8" s="41" t="s">
        <v>1</v>
      </c>
      <c r="B8" s="89" t="s">
        <v>5</v>
      </c>
      <c r="C8" s="42" t="s">
        <v>18</v>
      </c>
      <c r="D8" s="11" t="s">
        <v>9</v>
      </c>
      <c r="E8" s="12"/>
      <c r="F8" s="10" t="s">
        <v>5</v>
      </c>
      <c r="G8" s="10" t="s">
        <v>8</v>
      </c>
      <c r="H8" s="10" t="s">
        <v>10</v>
      </c>
    </row>
    <row r="9" spans="1:8" ht="13.5" customHeight="1" x14ac:dyDescent="0.25">
      <c r="A9" s="18">
        <f>'Grades 1-3'!A10</f>
        <v>44795</v>
      </c>
      <c r="B9" s="88" t="s">
        <v>35</v>
      </c>
      <c r="C9" s="23"/>
      <c r="D9" s="13"/>
      <c r="E9" s="14">
        <f>IF(C9&gt;$C$6,(C9-$C$6)*$E$6,0)</f>
        <v>0</v>
      </c>
      <c r="F9" s="15">
        <f>E9</f>
        <v>0</v>
      </c>
      <c r="G9" s="15"/>
      <c r="H9" s="15"/>
    </row>
    <row r="10" spans="1:8" ht="13.5" customHeight="1" x14ac:dyDescent="0.25">
      <c r="A10" s="18"/>
      <c r="B10" s="77">
        <v>1</v>
      </c>
      <c r="C10" s="23"/>
      <c r="D10" s="13"/>
      <c r="E10" s="14">
        <f t="shared" ref="E10:E64" si="0">IF(C10&gt;$C$6,(C10-$C$6)*$E$6,0)</f>
        <v>0</v>
      </c>
      <c r="F10" s="15">
        <f t="shared" ref="F10:F64" si="1">E10</f>
        <v>0</v>
      </c>
      <c r="G10" s="15"/>
      <c r="H10" s="15"/>
    </row>
    <row r="11" spans="1:8" ht="13.5" customHeight="1" x14ac:dyDescent="0.25">
      <c r="A11" s="18"/>
      <c r="B11" s="77">
        <v>2</v>
      </c>
      <c r="C11" s="23"/>
      <c r="D11" s="13"/>
      <c r="E11" s="14">
        <f t="shared" si="0"/>
        <v>0</v>
      </c>
      <c r="F11" s="15">
        <f t="shared" si="1"/>
        <v>0</v>
      </c>
      <c r="G11" s="15"/>
      <c r="H11" s="15"/>
    </row>
    <row r="12" spans="1:8" ht="13.5" customHeight="1" x14ac:dyDescent="0.25">
      <c r="A12" s="18"/>
      <c r="B12" s="77">
        <v>3</v>
      </c>
      <c r="C12" s="23"/>
      <c r="D12" s="13"/>
      <c r="E12" s="14">
        <f t="shared" si="0"/>
        <v>0</v>
      </c>
      <c r="F12" s="15">
        <f t="shared" si="1"/>
        <v>0</v>
      </c>
      <c r="G12" s="15"/>
      <c r="H12" s="15"/>
    </row>
    <row r="13" spans="1:8" ht="13.5" customHeight="1" x14ac:dyDescent="0.25">
      <c r="A13" s="18"/>
      <c r="B13" s="77">
        <v>4</v>
      </c>
      <c r="C13" s="23"/>
      <c r="D13" s="13"/>
      <c r="E13" s="14">
        <f t="shared" si="0"/>
        <v>0</v>
      </c>
      <c r="F13" s="15">
        <f t="shared" si="1"/>
        <v>0</v>
      </c>
      <c r="G13" s="15"/>
      <c r="H13" s="15"/>
    </row>
    <row r="14" spans="1:8" ht="13.5" customHeight="1" x14ac:dyDescent="0.25">
      <c r="A14" s="18"/>
      <c r="B14" s="77">
        <v>5</v>
      </c>
      <c r="C14" s="23"/>
      <c r="D14" s="13"/>
      <c r="E14" s="14">
        <f t="shared" si="0"/>
        <v>0</v>
      </c>
      <c r="F14" s="15">
        <f t="shared" si="1"/>
        <v>0</v>
      </c>
      <c r="G14" s="15"/>
      <c r="H14" s="15"/>
    </row>
    <row r="15" spans="1:8" ht="13.5" customHeight="1" x14ac:dyDescent="0.25">
      <c r="A15" s="18"/>
      <c r="B15" s="77">
        <v>6</v>
      </c>
      <c r="C15" s="23"/>
      <c r="D15" s="13"/>
      <c r="E15" s="14">
        <f t="shared" si="0"/>
        <v>0</v>
      </c>
      <c r="F15" s="15">
        <f t="shared" si="1"/>
        <v>0</v>
      </c>
      <c r="G15" s="15"/>
      <c r="H15" s="15"/>
    </row>
    <row r="16" spans="1:8" ht="13.5" customHeight="1" x14ac:dyDescent="0.25">
      <c r="A16" s="18"/>
      <c r="B16" s="77">
        <v>7</v>
      </c>
      <c r="C16" s="23"/>
      <c r="D16" s="13">
        <f>SUM(C9:C16)</f>
        <v>0</v>
      </c>
      <c r="E16" s="14">
        <f t="shared" si="0"/>
        <v>0</v>
      </c>
      <c r="F16" s="15">
        <f t="shared" si="1"/>
        <v>0</v>
      </c>
      <c r="G16" s="15">
        <f>IF(D16&gt;(38*(8-(COUNTBLANK(C9:C16)))+0),((C9+C10+C11+C12+C13+C14+C15+C16)-(38*(8-(COUNTBLANK(C9:C16)))+0))*$G$6,0)</f>
        <v>0</v>
      </c>
      <c r="H16" s="15">
        <f>IF(SUM(F9:F16)&gt;G16,SUM(F9:F16),G16)</f>
        <v>0</v>
      </c>
    </row>
    <row r="17" spans="1:8" ht="13.5" customHeight="1" x14ac:dyDescent="0.25">
      <c r="A17" s="18">
        <f>'Grades 1-3'!A11</f>
        <v>44796</v>
      </c>
      <c r="B17" s="85" t="str">
        <f t="shared" ref="B17" si="2">IF($B$9&gt;0,$B$9,0)</f>
        <v>0</v>
      </c>
      <c r="C17" s="23"/>
      <c r="D17" s="13"/>
      <c r="E17" s="14">
        <f t="shared" si="0"/>
        <v>0</v>
      </c>
      <c r="F17" s="15">
        <f t="shared" si="1"/>
        <v>0</v>
      </c>
      <c r="G17" s="15"/>
      <c r="H17" s="15"/>
    </row>
    <row r="18" spans="1:8" ht="13.5" customHeight="1" x14ac:dyDescent="0.25">
      <c r="A18" s="18"/>
      <c r="B18" s="86">
        <f t="shared" ref="B18" si="3">IF($B$10&gt;0,$B$10,0)</f>
        <v>1</v>
      </c>
      <c r="C18" s="23"/>
      <c r="D18" s="13"/>
      <c r="E18" s="14">
        <f t="shared" si="0"/>
        <v>0</v>
      </c>
      <c r="F18" s="15">
        <f t="shared" si="1"/>
        <v>0</v>
      </c>
      <c r="G18" s="15"/>
      <c r="H18" s="15"/>
    </row>
    <row r="19" spans="1:8" ht="13.5" customHeight="1" x14ac:dyDescent="0.25">
      <c r="A19" s="18"/>
      <c r="B19" s="86">
        <f t="shared" ref="B19" si="4">IF($B$11&gt;0,$B$11,0)</f>
        <v>2</v>
      </c>
      <c r="C19" s="23"/>
      <c r="D19" s="13"/>
      <c r="E19" s="14">
        <f t="shared" si="0"/>
        <v>0</v>
      </c>
      <c r="F19" s="15">
        <f t="shared" si="1"/>
        <v>0</v>
      </c>
      <c r="G19" s="15"/>
      <c r="H19" s="15"/>
    </row>
    <row r="20" spans="1:8" ht="13.5" customHeight="1" x14ac:dyDescent="0.25">
      <c r="A20" s="18"/>
      <c r="B20" s="86">
        <f>IF($B$12&gt;0,$B$12,0)</f>
        <v>3</v>
      </c>
      <c r="C20" s="23"/>
      <c r="D20" s="13"/>
      <c r="E20" s="14">
        <f t="shared" si="0"/>
        <v>0</v>
      </c>
      <c r="F20" s="15">
        <f t="shared" si="1"/>
        <v>0</v>
      </c>
      <c r="G20" s="15"/>
      <c r="H20" s="15"/>
    </row>
    <row r="21" spans="1:8" ht="13.5" customHeight="1" x14ac:dyDescent="0.25">
      <c r="A21" s="18"/>
      <c r="B21" s="86">
        <f>IF($B$13&gt;0,$B$13,0)</f>
        <v>4</v>
      </c>
      <c r="C21" s="23"/>
      <c r="D21" s="13"/>
      <c r="E21" s="14">
        <f t="shared" si="0"/>
        <v>0</v>
      </c>
      <c r="F21" s="15">
        <f t="shared" si="1"/>
        <v>0</v>
      </c>
      <c r="G21" s="15"/>
      <c r="H21" s="15"/>
    </row>
    <row r="22" spans="1:8" ht="13.5" customHeight="1" x14ac:dyDescent="0.25">
      <c r="A22" s="18"/>
      <c r="B22" s="86">
        <f t="shared" ref="B22" si="5">IF($B$14&gt;0,$B$14,0)</f>
        <v>5</v>
      </c>
      <c r="C22" s="23"/>
      <c r="D22" s="13"/>
      <c r="E22" s="14">
        <f t="shared" si="0"/>
        <v>0</v>
      </c>
      <c r="F22" s="15">
        <f t="shared" si="1"/>
        <v>0</v>
      </c>
      <c r="G22" s="15"/>
      <c r="H22" s="15"/>
    </row>
    <row r="23" spans="1:8" ht="13.5" customHeight="1" x14ac:dyDescent="0.25">
      <c r="A23" s="18"/>
      <c r="B23" s="86">
        <f>IF($B$15&gt;0,$B$15,0)</f>
        <v>6</v>
      </c>
      <c r="C23" s="23"/>
      <c r="D23" s="13"/>
      <c r="E23" s="14">
        <f t="shared" si="0"/>
        <v>0</v>
      </c>
      <c r="F23" s="15">
        <f t="shared" si="1"/>
        <v>0</v>
      </c>
      <c r="G23" s="15"/>
      <c r="H23" s="15"/>
    </row>
    <row r="24" spans="1:8" ht="13.5" customHeight="1" x14ac:dyDescent="0.25">
      <c r="A24" s="18"/>
      <c r="B24" s="87">
        <f t="shared" ref="B24" si="6">IF($B$16&gt;0,$B$16,0)</f>
        <v>7</v>
      </c>
      <c r="C24" s="23"/>
      <c r="D24" s="13">
        <f t="shared" ref="D24" si="7">SUM(C17:C24)</f>
        <v>0</v>
      </c>
      <c r="E24" s="14">
        <f t="shared" si="0"/>
        <v>0</v>
      </c>
      <c r="F24" s="15">
        <f t="shared" si="1"/>
        <v>0</v>
      </c>
      <c r="G24" s="15">
        <f>IF(D24&gt;(38*(8-(COUNTBLANK(C17:C24)))+0),((C17+C18+C19+C20+C21+C22+C23+C24)-(38*(8-(COUNTBLANK(C17:C24)))+0))*$G$6,0)</f>
        <v>0</v>
      </c>
      <c r="H24" s="15">
        <f t="shared" ref="H24" si="8">IF(SUM(F17:F24)&gt;G24,SUM(F17:F24),G24)</f>
        <v>0</v>
      </c>
    </row>
    <row r="25" spans="1:8" ht="13.5" customHeight="1" x14ac:dyDescent="0.25">
      <c r="A25" s="18">
        <f>A17+1</f>
        <v>44797</v>
      </c>
      <c r="B25" s="85" t="str">
        <f t="shared" ref="B25" si="9">IF($B$9&gt;0,$B$9,0)</f>
        <v>0</v>
      </c>
      <c r="C25" s="23"/>
      <c r="D25" s="13"/>
      <c r="E25" s="14">
        <f t="shared" ref="E25:E32" si="10">IF(C25&gt;$C$6,(C25-$C$6)*$E$6,0)</f>
        <v>0</v>
      </c>
      <c r="F25" s="15">
        <f t="shared" ref="F25:F32" si="11">E25</f>
        <v>0</v>
      </c>
      <c r="G25" s="15"/>
      <c r="H25" s="15"/>
    </row>
    <row r="26" spans="1:8" ht="13.5" customHeight="1" x14ac:dyDescent="0.25">
      <c r="A26" s="18"/>
      <c r="B26" s="86">
        <f t="shared" ref="B26" si="12">IF($B$10&gt;0,$B$10,0)</f>
        <v>1</v>
      </c>
      <c r="C26" s="23"/>
      <c r="D26" s="13"/>
      <c r="E26" s="14">
        <f t="shared" si="10"/>
        <v>0</v>
      </c>
      <c r="F26" s="15">
        <f t="shared" si="11"/>
        <v>0</v>
      </c>
      <c r="G26" s="15"/>
      <c r="H26" s="15"/>
    </row>
    <row r="27" spans="1:8" ht="13.5" customHeight="1" x14ac:dyDescent="0.25">
      <c r="A27" s="18"/>
      <c r="B27" s="86">
        <f t="shared" ref="B27" si="13">IF($B$11&gt;0,$B$11,0)</f>
        <v>2</v>
      </c>
      <c r="C27" s="23"/>
      <c r="D27" s="13"/>
      <c r="E27" s="14">
        <f t="shared" si="10"/>
        <v>0</v>
      </c>
      <c r="F27" s="15">
        <f t="shared" si="11"/>
        <v>0</v>
      </c>
      <c r="G27" s="15"/>
      <c r="H27" s="15"/>
    </row>
    <row r="28" spans="1:8" ht="13.5" customHeight="1" x14ac:dyDescent="0.25">
      <c r="A28" s="18"/>
      <c r="B28" s="86">
        <f>IF($B$12&gt;0,$B$12,0)</f>
        <v>3</v>
      </c>
      <c r="C28" s="23"/>
      <c r="D28" s="13"/>
      <c r="E28" s="14">
        <f t="shared" si="10"/>
        <v>0</v>
      </c>
      <c r="F28" s="15">
        <f t="shared" si="11"/>
        <v>0</v>
      </c>
      <c r="G28" s="15"/>
      <c r="H28" s="15"/>
    </row>
    <row r="29" spans="1:8" ht="13.5" customHeight="1" x14ac:dyDescent="0.25">
      <c r="A29" s="18"/>
      <c r="B29" s="86">
        <f>IF($B$13&gt;0,$B$13,0)</f>
        <v>4</v>
      </c>
      <c r="C29" s="23"/>
      <c r="D29" s="13"/>
      <c r="E29" s="14">
        <f t="shared" si="10"/>
        <v>0</v>
      </c>
      <c r="F29" s="15">
        <f t="shared" si="11"/>
        <v>0</v>
      </c>
      <c r="G29" s="15"/>
      <c r="H29" s="15"/>
    </row>
    <row r="30" spans="1:8" ht="13.5" customHeight="1" x14ac:dyDescent="0.25">
      <c r="A30" s="18"/>
      <c r="B30" s="86">
        <f t="shared" ref="B30" si="14">IF($B$14&gt;0,$B$14,0)</f>
        <v>5</v>
      </c>
      <c r="C30" s="23"/>
      <c r="D30" s="13"/>
      <c r="E30" s="14">
        <f t="shared" si="10"/>
        <v>0</v>
      </c>
      <c r="F30" s="15">
        <f t="shared" si="11"/>
        <v>0</v>
      </c>
      <c r="G30" s="15"/>
      <c r="H30" s="15"/>
    </row>
    <row r="31" spans="1:8" ht="13.5" customHeight="1" x14ac:dyDescent="0.25">
      <c r="A31" s="18"/>
      <c r="B31" s="86">
        <f>IF($B$15&gt;0,$B$15,0)</f>
        <v>6</v>
      </c>
      <c r="C31" s="23"/>
      <c r="D31" s="13"/>
      <c r="E31" s="14">
        <f t="shared" si="10"/>
        <v>0</v>
      </c>
      <c r="F31" s="15">
        <f t="shared" si="11"/>
        <v>0</v>
      </c>
      <c r="G31" s="15"/>
      <c r="H31" s="15"/>
    </row>
    <row r="32" spans="1:8" ht="13.5" customHeight="1" x14ac:dyDescent="0.25">
      <c r="A32" s="18"/>
      <c r="B32" s="87">
        <f t="shared" ref="B32" si="15">IF($B$16&gt;0,$B$16,0)</f>
        <v>7</v>
      </c>
      <c r="C32" s="23"/>
      <c r="D32" s="13">
        <f t="shared" ref="D32" si="16">SUM(C25:C32)</f>
        <v>0</v>
      </c>
      <c r="E32" s="14">
        <f t="shared" si="10"/>
        <v>0</v>
      </c>
      <c r="F32" s="15">
        <f t="shared" si="11"/>
        <v>0</v>
      </c>
      <c r="G32" s="15">
        <f>IF(D32&gt;(38*(8-(COUNTBLANK(C25:C32)))+0),((C25+C26+C27+C28+C29+C30+C31+C32)-(38*(8-(COUNTBLANK(C25:C32)))+0))*$G$6,0)</f>
        <v>0</v>
      </c>
      <c r="H32" s="15">
        <f t="shared" ref="H32" si="17">IF(SUM(F25:F32)&gt;G32,SUM(F25:F32),G32)</f>
        <v>0</v>
      </c>
    </row>
    <row r="33" spans="1:8" ht="13.5" customHeight="1" x14ac:dyDescent="0.25">
      <c r="A33" s="18">
        <f>'Grades 1-3'!A13</f>
        <v>44798</v>
      </c>
      <c r="B33" s="85" t="str">
        <f t="shared" ref="B33:B65" si="18">IF($B$9&gt;0,$B$9,0)</f>
        <v>0</v>
      </c>
      <c r="C33" s="23"/>
      <c r="D33" s="13"/>
      <c r="E33" s="14">
        <f t="shared" si="0"/>
        <v>0</v>
      </c>
      <c r="F33" s="15">
        <f t="shared" si="1"/>
        <v>0</v>
      </c>
      <c r="G33" s="15"/>
      <c r="H33" s="15"/>
    </row>
    <row r="34" spans="1:8" ht="13.5" customHeight="1" x14ac:dyDescent="0.25">
      <c r="A34" s="18"/>
      <c r="B34" s="86">
        <f t="shared" ref="B34:B66" si="19">IF($B$10&gt;0,$B$10,0)</f>
        <v>1</v>
      </c>
      <c r="C34" s="23"/>
      <c r="D34" s="13"/>
      <c r="E34" s="14">
        <f t="shared" si="0"/>
        <v>0</v>
      </c>
      <c r="F34" s="15">
        <f t="shared" si="1"/>
        <v>0</v>
      </c>
      <c r="G34" s="15"/>
      <c r="H34" s="15"/>
    </row>
    <row r="35" spans="1:8" ht="13.5" customHeight="1" x14ac:dyDescent="0.25">
      <c r="A35" s="18"/>
      <c r="B35" s="86">
        <f t="shared" ref="B35" si="20">IF($B$11&gt;0,$B$11,0)</f>
        <v>2</v>
      </c>
      <c r="C35" s="23"/>
      <c r="D35" s="13"/>
      <c r="E35" s="14">
        <f t="shared" si="0"/>
        <v>0</v>
      </c>
      <c r="F35" s="15">
        <f t="shared" si="1"/>
        <v>0</v>
      </c>
      <c r="G35" s="15"/>
      <c r="H35" s="15"/>
    </row>
    <row r="36" spans="1:8" ht="13.5" customHeight="1" x14ac:dyDescent="0.25">
      <c r="A36" s="18"/>
      <c r="B36" s="86">
        <f>IF($B$12&gt;0,$B$12,0)</f>
        <v>3</v>
      </c>
      <c r="C36" s="23"/>
      <c r="D36" s="13"/>
      <c r="E36" s="14">
        <f t="shared" si="0"/>
        <v>0</v>
      </c>
      <c r="F36" s="15">
        <f t="shared" si="1"/>
        <v>0</v>
      </c>
      <c r="G36" s="15"/>
      <c r="H36" s="15"/>
    </row>
    <row r="37" spans="1:8" ht="13.5" customHeight="1" x14ac:dyDescent="0.25">
      <c r="A37" s="18"/>
      <c r="B37" s="86">
        <f>IF($B$13&gt;0,$B$13,0)</f>
        <v>4</v>
      </c>
      <c r="C37" s="23"/>
      <c r="D37" s="13"/>
      <c r="E37" s="14">
        <f t="shared" si="0"/>
        <v>0</v>
      </c>
      <c r="F37" s="15">
        <f t="shared" si="1"/>
        <v>0</v>
      </c>
      <c r="G37" s="15"/>
      <c r="H37" s="15"/>
    </row>
    <row r="38" spans="1:8" ht="13.5" customHeight="1" x14ac:dyDescent="0.25">
      <c r="A38" s="18"/>
      <c r="B38" s="86">
        <f t="shared" ref="B38" si="21">IF($B$14&gt;0,$B$14,0)</f>
        <v>5</v>
      </c>
      <c r="C38" s="23"/>
      <c r="D38" s="13"/>
      <c r="E38" s="14">
        <f t="shared" si="0"/>
        <v>0</v>
      </c>
      <c r="F38" s="15">
        <f t="shared" si="1"/>
        <v>0</v>
      </c>
      <c r="G38" s="15"/>
      <c r="H38" s="15"/>
    </row>
    <row r="39" spans="1:8" ht="13.5" customHeight="1" x14ac:dyDescent="0.25">
      <c r="A39" s="18"/>
      <c r="B39" s="86">
        <f>IF($B$15&gt;0,$B$15,0)</f>
        <v>6</v>
      </c>
      <c r="C39" s="23"/>
      <c r="D39" s="13"/>
      <c r="E39" s="14">
        <f t="shared" si="0"/>
        <v>0</v>
      </c>
      <c r="F39" s="15">
        <f t="shared" si="1"/>
        <v>0</v>
      </c>
      <c r="G39" s="15"/>
      <c r="H39" s="15"/>
    </row>
    <row r="40" spans="1:8" ht="13.5" customHeight="1" x14ac:dyDescent="0.25">
      <c r="A40" s="18"/>
      <c r="B40" s="87">
        <f t="shared" ref="B40" si="22">IF($B$16&gt;0,$B$16,0)</f>
        <v>7</v>
      </c>
      <c r="C40" s="23"/>
      <c r="D40" s="13">
        <f t="shared" ref="D40" si="23">SUM(C33:C40)</f>
        <v>0</v>
      </c>
      <c r="E40" s="14">
        <f t="shared" si="0"/>
        <v>0</v>
      </c>
      <c r="F40" s="15">
        <f t="shared" si="1"/>
        <v>0</v>
      </c>
      <c r="G40" s="15">
        <f>IF(D40&gt;(38*(8-(COUNTBLANK(C33:C40)))+0),((C33+C34+C35+C36+C37+C38+C39+C40)-(38*(8-(COUNTBLANK(C33:C40)))+0))*$G$6,0)</f>
        <v>0</v>
      </c>
      <c r="H40" s="15">
        <f t="shared" ref="H40" si="24">IF(SUM(F33:F40)&gt;G40,SUM(F33:F40),G40)</f>
        <v>0</v>
      </c>
    </row>
    <row r="41" spans="1:8" ht="13.5" customHeight="1" x14ac:dyDescent="0.25">
      <c r="A41" s="18">
        <f>'Grades 1-3'!A14</f>
        <v>44799</v>
      </c>
      <c r="B41" s="85" t="str">
        <f t="shared" si="18"/>
        <v>0</v>
      </c>
      <c r="C41" s="23"/>
      <c r="D41" s="13"/>
      <c r="E41" s="14">
        <f t="shared" si="0"/>
        <v>0</v>
      </c>
      <c r="F41" s="15">
        <f t="shared" si="1"/>
        <v>0</v>
      </c>
      <c r="G41" s="15"/>
      <c r="H41" s="15"/>
    </row>
    <row r="42" spans="1:8" ht="13.5" customHeight="1" x14ac:dyDescent="0.25">
      <c r="A42" s="18"/>
      <c r="B42" s="86">
        <f t="shared" si="19"/>
        <v>1</v>
      </c>
      <c r="C42" s="23"/>
      <c r="D42" s="13"/>
      <c r="E42" s="14">
        <f t="shared" si="0"/>
        <v>0</v>
      </c>
      <c r="F42" s="15">
        <f t="shared" si="1"/>
        <v>0</v>
      </c>
      <c r="G42" s="15"/>
      <c r="H42" s="15"/>
    </row>
    <row r="43" spans="1:8" ht="13.5" customHeight="1" x14ac:dyDescent="0.25">
      <c r="A43" s="18"/>
      <c r="B43" s="86">
        <f t="shared" ref="B43:B67" si="25">IF($B$11&gt;0,$B$11,0)</f>
        <v>2</v>
      </c>
      <c r="C43" s="23"/>
      <c r="D43" s="13"/>
      <c r="E43" s="14">
        <f t="shared" si="0"/>
        <v>0</v>
      </c>
      <c r="F43" s="15">
        <f t="shared" si="1"/>
        <v>0</v>
      </c>
      <c r="G43" s="15"/>
      <c r="H43" s="15"/>
    </row>
    <row r="44" spans="1:8" ht="13.5" customHeight="1" x14ac:dyDescent="0.25">
      <c r="A44" s="18"/>
      <c r="B44" s="86">
        <f>IF($B$12&gt;0,$B$12,0)</f>
        <v>3</v>
      </c>
      <c r="C44" s="23"/>
      <c r="D44" s="13"/>
      <c r="E44" s="14">
        <f t="shared" si="0"/>
        <v>0</v>
      </c>
      <c r="F44" s="15">
        <f t="shared" si="1"/>
        <v>0</v>
      </c>
      <c r="G44" s="15"/>
      <c r="H44" s="15"/>
    </row>
    <row r="45" spans="1:8" ht="13.5" customHeight="1" x14ac:dyDescent="0.25">
      <c r="A45" s="18"/>
      <c r="B45" s="86">
        <f>IF($B$13&gt;0,$B$13,0)</f>
        <v>4</v>
      </c>
      <c r="C45" s="23"/>
      <c r="D45" s="13"/>
      <c r="E45" s="14">
        <f t="shared" si="0"/>
        <v>0</v>
      </c>
      <c r="F45" s="15">
        <f t="shared" si="1"/>
        <v>0</v>
      </c>
      <c r="G45" s="15"/>
      <c r="H45" s="15"/>
    </row>
    <row r="46" spans="1:8" ht="13.5" customHeight="1" x14ac:dyDescent="0.25">
      <c r="A46" s="18"/>
      <c r="B46" s="86">
        <f t="shared" ref="B46:B70" si="26">IF($B$14&gt;0,$B$14,0)</f>
        <v>5</v>
      </c>
      <c r="C46" s="23"/>
      <c r="D46" s="13"/>
      <c r="E46" s="14">
        <f t="shared" si="0"/>
        <v>0</v>
      </c>
      <c r="F46" s="15">
        <f t="shared" si="1"/>
        <v>0</v>
      </c>
      <c r="G46" s="15"/>
      <c r="H46" s="15"/>
    </row>
    <row r="47" spans="1:8" ht="13.5" customHeight="1" x14ac:dyDescent="0.25">
      <c r="A47" s="18"/>
      <c r="B47" s="86">
        <f>IF($B$15&gt;0,$B$15,0)</f>
        <v>6</v>
      </c>
      <c r="C47" s="23"/>
      <c r="D47" s="13"/>
      <c r="E47" s="14">
        <f t="shared" si="0"/>
        <v>0</v>
      </c>
      <c r="F47" s="15">
        <f t="shared" si="1"/>
        <v>0</v>
      </c>
      <c r="G47" s="15"/>
      <c r="H47" s="15"/>
    </row>
    <row r="48" spans="1:8" ht="13.5" customHeight="1" x14ac:dyDescent="0.25">
      <c r="A48" s="18"/>
      <c r="B48" s="87">
        <f t="shared" ref="B48:B72" si="27">IF($B$16&gt;0,$B$16,0)</f>
        <v>7</v>
      </c>
      <c r="C48" s="23"/>
      <c r="D48" s="13">
        <f t="shared" ref="D48" si="28">SUM(C41:C48)</f>
        <v>0</v>
      </c>
      <c r="E48" s="14">
        <f t="shared" si="0"/>
        <v>0</v>
      </c>
      <c r="F48" s="15">
        <f t="shared" si="1"/>
        <v>0</v>
      </c>
      <c r="G48" s="15">
        <f>IF(D48&gt;(38*(8-(COUNTBLANK(C41:C48)))+0),((C41+C42+C43+C44+C45+C46+C47+C48)-(38*(8-(COUNTBLANK(C41:C48)))+0))*$G$6,0)</f>
        <v>0</v>
      </c>
      <c r="H48" s="15">
        <f t="shared" ref="H48" si="29">IF(SUM(F41:F48)&gt;G48,SUM(F41:F48),G48)</f>
        <v>0</v>
      </c>
    </row>
    <row r="49" spans="1:8" ht="13.5" customHeight="1" x14ac:dyDescent="0.25">
      <c r="A49" s="18">
        <f>'Grades 1-3'!A15</f>
        <v>44802</v>
      </c>
      <c r="B49" s="85" t="str">
        <f t="shared" si="18"/>
        <v>0</v>
      </c>
      <c r="C49" s="23"/>
      <c r="D49" s="13"/>
      <c r="E49" s="14">
        <f t="shared" si="0"/>
        <v>0</v>
      </c>
      <c r="F49" s="15">
        <f t="shared" si="1"/>
        <v>0</v>
      </c>
      <c r="G49" s="15"/>
      <c r="H49" s="15"/>
    </row>
    <row r="50" spans="1:8" ht="13.5" customHeight="1" x14ac:dyDescent="0.25">
      <c r="A50" s="18"/>
      <c r="B50" s="86">
        <f t="shared" si="19"/>
        <v>1</v>
      </c>
      <c r="C50" s="23"/>
      <c r="D50" s="13"/>
      <c r="E50" s="14">
        <f t="shared" si="0"/>
        <v>0</v>
      </c>
      <c r="F50" s="15">
        <f t="shared" si="1"/>
        <v>0</v>
      </c>
      <c r="G50" s="15"/>
      <c r="H50" s="15"/>
    </row>
    <row r="51" spans="1:8" ht="13.5" customHeight="1" x14ac:dyDescent="0.25">
      <c r="A51" s="18"/>
      <c r="B51" s="86">
        <f t="shared" si="25"/>
        <v>2</v>
      </c>
      <c r="C51" s="23"/>
      <c r="D51" s="13"/>
      <c r="E51" s="14">
        <f t="shared" si="0"/>
        <v>0</v>
      </c>
      <c r="F51" s="15">
        <f t="shared" si="1"/>
        <v>0</v>
      </c>
      <c r="G51" s="15"/>
      <c r="H51" s="15"/>
    </row>
    <row r="52" spans="1:8" ht="13.5" customHeight="1" x14ac:dyDescent="0.25">
      <c r="A52" s="18"/>
      <c r="B52" s="86">
        <f>IF($B$12&gt;0,$B$12,0)</f>
        <v>3</v>
      </c>
      <c r="C52" s="23"/>
      <c r="D52" s="13"/>
      <c r="E52" s="14">
        <f t="shared" si="0"/>
        <v>0</v>
      </c>
      <c r="F52" s="15">
        <f t="shared" si="1"/>
        <v>0</v>
      </c>
      <c r="G52" s="15"/>
      <c r="H52" s="15"/>
    </row>
    <row r="53" spans="1:8" ht="13.5" customHeight="1" x14ac:dyDescent="0.25">
      <c r="A53" s="18"/>
      <c r="B53" s="86">
        <f>IF($B$13&gt;0,$B$13,0)</f>
        <v>4</v>
      </c>
      <c r="C53" s="23"/>
      <c r="D53" s="13"/>
      <c r="E53" s="14">
        <f t="shared" si="0"/>
        <v>0</v>
      </c>
      <c r="F53" s="15">
        <f t="shared" si="1"/>
        <v>0</v>
      </c>
      <c r="G53" s="15"/>
      <c r="H53" s="15"/>
    </row>
    <row r="54" spans="1:8" ht="13.5" customHeight="1" x14ac:dyDescent="0.25">
      <c r="A54" s="18"/>
      <c r="B54" s="86">
        <f t="shared" si="26"/>
        <v>5</v>
      </c>
      <c r="C54" s="23"/>
      <c r="D54" s="13"/>
      <c r="E54" s="14">
        <f t="shared" si="0"/>
        <v>0</v>
      </c>
      <c r="F54" s="15">
        <f t="shared" si="1"/>
        <v>0</v>
      </c>
      <c r="G54" s="15"/>
      <c r="H54" s="15"/>
    </row>
    <row r="55" spans="1:8" ht="13.5" customHeight="1" x14ac:dyDescent="0.25">
      <c r="A55" s="18"/>
      <c r="B55" s="86">
        <f>IF($B$15&gt;0,$B$15,0)</f>
        <v>6</v>
      </c>
      <c r="C55" s="23"/>
      <c r="D55" s="13"/>
      <c r="E55" s="14">
        <f t="shared" si="0"/>
        <v>0</v>
      </c>
      <c r="F55" s="15">
        <f t="shared" si="1"/>
        <v>0</v>
      </c>
      <c r="G55" s="15"/>
      <c r="H55" s="15"/>
    </row>
    <row r="56" spans="1:8" ht="13.5" customHeight="1" x14ac:dyDescent="0.25">
      <c r="A56" s="18"/>
      <c r="B56" s="87">
        <f t="shared" si="27"/>
        <v>7</v>
      </c>
      <c r="C56" s="23"/>
      <c r="D56" s="13">
        <f t="shared" ref="D56" si="30">SUM(C49:C56)</f>
        <v>0</v>
      </c>
      <c r="E56" s="14">
        <f t="shared" si="0"/>
        <v>0</v>
      </c>
      <c r="F56" s="15">
        <f t="shared" si="1"/>
        <v>0</v>
      </c>
      <c r="G56" s="15">
        <f>IF(D56&gt;(38*(8-(COUNTBLANK(C49:C56)))+0),((C49+C50+C51+C52+C53+C54+C55+C56)-(38*(8-(COUNTBLANK(C49:C56)))+0))*$G$6,0)</f>
        <v>0</v>
      </c>
      <c r="H56" s="15">
        <f t="shared" ref="H56" si="31">IF(SUM(F49:F56)&gt;G56,SUM(F49:F56),G56)</f>
        <v>0</v>
      </c>
    </row>
    <row r="57" spans="1:8" ht="13.5" customHeight="1" x14ac:dyDescent="0.25">
      <c r="A57" s="18">
        <f>'Grades 1-3'!A16</f>
        <v>44803</v>
      </c>
      <c r="B57" s="85" t="str">
        <f t="shared" si="18"/>
        <v>0</v>
      </c>
      <c r="C57" s="23"/>
      <c r="D57" s="13"/>
      <c r="E57" s="14">
        <f t="shared" si="0"/>
        <v>0</v>
      </c>
      <c r="F57" s="15">
        <f t="shared" si="1"/>
        <v>0</v>
      </c>
      <c r="G57" s="15"/>
      <c r="H57" s="15"/>
    </row>
    <row r="58" spans="1:8" ht="13.5" customHeight="1" x14ac:dyDescent="0.25">
      <c r="A58" s="18"/>
      <c r="B58" s="86">
        <f t="shared" si="19"/>
        <v>1</v>
      </c>
      <c r="C58" s="23"/>
      <c r="D58" s="13"/>
      <c r="E58" s="14">
        <f t="shared" si="0"/>
        <v>0</v>
      </c>
      <c r="F58" s="15">
        <f t="shared" si="1"/>
        <v>0</v>
      </c>
      <c r="G58" s="15"/>
      <c r="H58" s="15"/>
    </row>
    <row r="59" spans="1:8" ht="13.5" customHeight="1" x14ac:dyDescent="0.25">
      <c r="A59" s="18"/>
      <c r="B59" s="86">
        <f t="shared" si="25"/>
        <v>2</v>
      </c>
      <c r="C59" s="23"/>
      <c r="D59" s="13"/>
      <c r="E59" s="14">
        <f t="shared" si="0"/>
        <v>0</v>
      </c>
      <c r="F59" s="15">
        <f t="shared" si="1"/>
        <v>0</v>
      </c>
      <c r="G59" s="15"/>
      <c r="H59" s="15"/>
    </row>
    <row r="60" spans="1:8" ht="13.5" customHeight="1" x14ac:dyDescent="0.25">
      <c r="A60" s="18"/>
      <c r="B60" s="86">
        <f>IF($B$12&gt;0,$B$12,0)</f>
        <v>3</v>
      </c>
      <c r="C60" s="23"/>
      <c r="D60" s="13"/>
      <c r="E60" s="14">
        <f t="shared" si="0"/>
        <v>0</v>
      </c>
      <c r="F60" s="15">
        <f t="shared" si="1"/>
        <v>0</v>
      </c>
      <c r="G60" s="15"/>
      <c r="H60" s="15"/>
    </row>
    <row r="61" spans="1:8" ht="13.5" customHeight="1" x14ac:dyDescent="0.25">
      <c r="A61" s="18"/>
      <c r="B61" s="86">
        <f>IF($B$13&gt;0,$B$13,0)</f>
        <v>4</v>
      </c>
      <c r="C61" s="23"/>
      <c r="D61" s="13"/>
      <c r="E61" s="14">
        <f t="shared" si="0"/>
        <v>0</v>
      </c>
      <c r="F61" s="15">
        <f t="shared" si="1"/>
        <v>0</v>
      </c>
      <c r="G61" s="15"/>
      <c r="H61" s="15"/>
    </row>
    <row r="62" spans="1:8" ht="13.5" customHeight="1" x14ac:dyDescent="0.25">
      <c r="A62" s="18"/>
      <c r="B62" s="86">
        <f t="shared" si="26"/>
        <v>5</v>
      </c>
      <c r="C62" s="23"/>
      <c r="D62" s="13"/>
      <c r="E62" s="14">
        <f t="shared" si="0"/>
        <v>0</v>
      </c>
      <c r="F62" s="15">
        <f t="shared" si="1"/>
        <v>0</v>
      </c>
      <c r="G62" s="15"/>
      <c r="H62" s="15"/>
    </row>
    <row r="63" spans="1:8" ht="13.5" customHeight="1" x14ac:dyDescent="0.25">
      <c r="A63" s="18"/>
      <c r="B63" s="86">
        <f>IF($B$15&gt;0,$B$15,0)</f>
        <v>6</v>
      </c>
      <c r="C63" s="23"/>
      <c r="D63" s="13"/>
      <c r="E63" s="14">
        <f t="shared" si="0"/>
        <v>0</v>
      </c>
      <c r="F63" s="15">
        <f t="shared" si="1"/>
        <v>0</v>
      </c>
      <c r="G63" s="15"/>
      <c r="H63" s="15"/>
    </row>
    <row r="64" spans="1:8" ht="13.5" customHeight="1" x14ac:dyDescent="0.25">
      <c r="A64" s="18"/>
      <c r="B64" s="87">
        <f t="shared" si="27"/>
        <v>7</v>
      </c>
      <c r="C64" s="23"/>
      <c r="D64" s="13">
        <f t="shared" ref="D64" si="32">SUM(C57:C64)</f>
        <v>0</v>
      </c>
      <c r="E64" s="14">
        <f t="shared" si="0"/>
        <v>0</v>
      </c>
      <c r="F64" s="15">
        <f t="shared" si="1"/>
        <v>0</v>
      </c>
      <c r="G64" s="15">
        <f>IF(D64&gt;(38*(8-(COUNTBLANK(C57:C64)))+0),((C57+C58+C59+C60+C61+C62+C63+C64)-(38*(8-(COUNTBLANK(C57:C64)))+0))*$G$6,0)</f>
        <v>0</v>
      </c>
      <c r="H64" s="15">
        <f t="shared" ref="H64" si="33">IF(SUM(F57:F64)&gt;G64,SUM(F57:F64),G64)</f>
        <v>0</v>
      </c>
    </row>
    <row r="65" spans="1:8" ht="13.5" customHeight="1" x14ac:dyDescent="0.25">
      <c r="A65" s="18">
        <f>'Grades 1-3'!A17</f>
        <v>44804</v>
      </c>
      <c r="B65" s="85" t="str">
        <f t="shared" si="18"/>
        <v>0</v>
      </c>
      <c r="C65" s="23"/>
      <c r="D65" s="13"/>
      <c r="E65" s="14">
        <f t="shared" ref="E65:E72" si="34">IF(C65&gt;$C$6,(C65-$C$6)*$E$6,0)</f>
        <v>0</v>
      </c>
      <c r="F65" s="15">
        <f t="shared" ref="F65:F72" si="35">E65</f>
        <v>0</v>
      </c>
      <c r="G65" s="15"/>
      <c r="H65" s="15"/>
    </row>
    <row r="66" spans="1:8" ht="13.5" customHeight="1" x14ac:dyDescent="0.25">
      <c r="A66" s="18"/>
      <c r="B66" s="86">
        <f t="shared" si="19"/>
        <v>1</v>
      </c>
      <c r="C66" s="23"/>
      <c r="D66" s="13"/>
      <c r="E66" s="14">
        <f t="shared" si="34"/>
        <v>0</v>
      </c>
      <c r="F66" s="15">
        <f t="shared" si="35"/>
        <v>0</v>
      </c>
      <c r="G66" s="15"/>
      <c r="H66" s="15"/>
    </row>
    <row r="67" spans="1:8" ht="13.5" customHeight="1" x14ac:dyDescent="0.25">
      <c r="A67" s="18"/>
      <c r="B67" s="86">
        <f t="shared" si="25"/>
        <v>2</v>
      </c>
      <c r="C67" s="23"/>
      <c r="D67" s="13"/>
      <c r="E67" s="14">
        <f t="shared" si="34"/>
        <v>0</v>
      </c>
      <c r="F67" s="15">
        <f t="shared" si="35"/>
        <v>0</v>
      </c>
      <c r="G67" s="15"/>
      <c r="H67" s="15"/>
    </row>
    <row r="68" spans="1:8" ht="13.5" customHeight="1" x14ac:dyDescent="0.25">
      <c r="A68" s="18"/>
      <c r="B68" s="86">
        <f>IF($B$12&gt;0,$B$12,0)</f>
        <v>3</v>
      </c>
      <c r="C68" s="23"/>
      <c r="D68" s="13"/>
      <c r="E68" s="14">
        <f t="shared" si="34"/>
        <v>0</v>
      </c>
      <c r="F68" s="15">
        <f t="shared" si="35"/>
        <v>0</v>
      </c>
      <c r="G68" s="15"/>
      <c r="H68" s="15"/>
    </row>
    <row r="69" spans="1:8" ht="13.5" customHeight="1" x14ac:dyDescent="0.25">
      <c r="A69" s="18"/>
      <c r="B69" s="86">
        <f>IF($B$13&gt;0,$B$13,0)</f>
        <v>4</v>
      </c>
      <c r="C69" s="23"/>
      <c r="D69" s="13"/>
      <c r="E69" s="14">
        <f t="shared" si="34"/>
        <v>0</v>
      </c>
      <c r="F69" s="15">
        <f t="shared" si="35"/>
        <v>0</v>
      </c>
      <c r="G69" s="15"/>
      <c r="H69" s="15"/>
    </row>
    <row r="70" spans="1:8" ht="13.5" customHeight="1" x14ac:dyDescent="0.25">
      <c r="A70" s="18"/>
      <c r="B70" s="86">
        <f t="shared" si="26"/>
        <v>5</v>
      </c>
      <c r="C70" s="23"/>
      <c r="D70" s="13"/>
      <c r="E70" s="14">
        <f t="shared" si="34"/>
        <v>0</v>
      </c>
      <c r="F70" s="15">
        <f t="shared" si="35"/>
        <v>0</v>
      </c>
      <c r="G70" s="15"/>
      <c r="H70" s="15"/>
    </row>
    <row r="71" spans="1:8" ht="13.5" customHeight="1" x14ac:dyDescent="0.25">
      <c r="A71" s="18"/>
      <c r="B71" s="86">
        <f>IF($B$15&gt;0,$B$15,0)</f>
        <v>6</v>
      </c>
      <c r="C71" s="23"/>
      <c r="D71" s="13"/>
      <c r="E71" s="14">
        <f t="shared" si="34"/>
        <v>0</v>
      </c>
      <c r="F71" s="15">
        <f t="shared" si="35"/>
        <v>0</v>
      </c>
      <c r="G71" s="15"/>
      <c r="H71" s="15"/>
    </row>
    <row r="72" spans="1:8" ht="13.5" customHeight="1" x14ac:dyDescent="0.25">
      <c r="A72" s="18"/>
      <c r="B72" s="86">
        <f t="shared" si="27"/>
        <v>7</v>
      </c>
      <c r="C72" s="96"/>
      <c r="D72" s="13">
        <f t="shared" ref="D72" si="36">SUM(C65:C72)</f>
        <v>0</v>
      </c>
      <c r="E72" s="14">
        <f t="shared" si="34"/>
        <v>0</v>
      </c>
      <c r="F72" s="15">
        <f t="shared" si="35"/>
        <v>0</v>
      </c>
      <c r="G72" s="15">
        <f>IF(D72&gt;(38*(8-(COUNTBLANK(C65:C72)))+0),((C65+C66+C67+C68+C69+C70+C71+C72)-(38*(8-(COUNTBLANK(C65:C72)))+0))*$G$6,0)</f>
        <v>0</v>
      </c>
      <c r="H72" s="15">
        <f t="shared" ref="H72" si="37">IF(SUM(F65:F72)&gt;G72,SUM(F65:F72),G72)</f>
        <v>0</v>
      </c>
    </row>
    <row r="73" spans="1:8" ht="19.5" thickBot="1" x14ac:dyDescent="0.35">
      <c r="A73" s="106" t="s">
        <v>2</v>
      </c>
      <c r="B73" s="109"/>
      <c r="C73" s="102"/>
      <c r="D73" s="103"/>
      <c r="E73" s="100"/>
      <c r="F73" s="104"/>
      <c r="G73" s="104"/>
      <c r="H73" s="105">
        <f>SUM(H9:H72)</f>
        <v>0</v>
      </c>
    </row>
    <row r="74" spans="1:8" ht="8.1" customHeight="1" thickTop="1" x14ac:dyDescent="0.25">
      <c r="A74" s="16"/>
      <c r="B74" s="1"/>
      <c r="C74" s="1"/>
      <c r="D74" s="1"/>
      <c r="E74" s="1"/>
      <c r="F74" s="1"/>
      <c r="G74" s="1"/>
      <c r="H74" s="1"/>
    </row>
    <row r="75" spans="1:8" x14ac:dyDescent="0.25">
      <c r="A75" s="57" t="s">
        <v>19</v>
      </c>
      <c r="B75" s="1"/>
      <c r="C75" s="1"/>
      <c r="D75" s="1"/>
      <c r="E75" s="1"/>
      <c r="F75" s="1"/>
      <c r="G75" s="1"/>
      <c r="H75" s="1"/>
    </row>
    <row r="76" spans="1:8" ht="8.1" customHeight="1" x14ac:dyDescent="0.25">
      <c r="A76" s="16"/>
      <c r="B76" s="1"/>
      <c r="C76" s="1"/>
      <c r="D76" s="1"/>
      <c r="E76" s="1"/>
      <c r="F76" s="1"/>
      <c r="G76" s="1"/>
      <c r="H76" s="1"/>
    </row>
    <row r="77" spans="1:8" x14ac:dyDescent="0.25">
      <c r="A77" s="58" t="s">
        <v>21</v>
      </c>
      <c r="B77" s="1"/>
      <c r="C77" s="1"/>
      <c r="D77" s="1"/>
      <c r="E77" s="1"/>
      <c r="F77" s="1"/>
      <c r="G77" s="1"/>
      <c r="H77" s="1"/>
    </row>
    <row r="78" spans="1:8" x14ac:dyDescent="0.25">
      <c r="A78" s="59" t="s">
        <v>22</v>
      </c>
      <c r="B78" s="1"/>
      <c r="C78" s="1"/>
      <c r="D78" s="1"/>
      <c r="E78" s="1"/>
      <c r="F78" s="1"/>
      <c r="G78" s="1"/>
      <c r="H78" s="1"/>
    </row>
    <row r="79" spans="1:8" ht="9.9499999999999993" customHeight="1" x14ac:dyDescent="0.25">
      <c r="A79" s="31"/>
      <c r="B79" s="31"/>
      <c r="D79" s="31"/>
    </row>
    <row r="80" spans="1:8" x14ac:dyDescent="0.25">
      <c r="C80" s="34"/>
      <c r="E80" s="30"/>
    </row>
    <row r="81" spans="1:8" x14ac:dyDescent="0.25">
      <c r="A81" s="44" t="s">
        <v>13</v>
      </c>
      <c r="B81" s="45"/>
      <c r="C81" s="46"/>
      <c r="D81" s="46"/>
      <c r="E81" s="30"/>
      <c r="G81" s="47" t="s">
        <v>1</v>
      </c>
      <c r="H81" s="47"/>
    </row>
    <row r="82" spans="1:8" ht="9.9499999999999993" customHeight="1" x14ac:dyDescent="0.25">
      <c r="A82" s="31"/>
      <c r="B82" s="31"/>
      <c r="D82" s="31"/>
      <c r="E82" s="30"/>
    </row>
    <row r="83" spans="1:8" x14ac:dyDescent="0.25">
      <c r="A83" s="48"/>
      <c r="B83" s="49"/>
      <c r="C83" s="50"/>
      <c r="D83" s="51"/>
      <c r="E83" s="30"/>
    </row>
    <row r="84" spans="1:8" ht="17.25" x14ac:dyDescent="0.25">
      <c r="A84" s="44" t="s">
        <v>36</v>
      </c>
      <c r="B84" s="67"/>
      <c r="C84" s="67"/>
      <c r="D84" s="52"/>
      <c r="E84" s="30"/>
      <c r="G84" s="47" t="s">
        <v>1</v>
      </c>
      <c r="H84" s="47"/>
    </row>
    <row r="85" spans="1:8" x14ac:dyDescent="0.25">
      <c r="A85" s="53"/>
      <c r="B85" s="54"/>
      <c r="C85" s="55"/>
      <c r="D85" s="55"/>
      <c r="E85" s="30"/>
      <c r="G85" s="30"/>
      <c r="H85" s="30"/>
    </row>
    <row r="86" spans="1:8" ht="8.1" customHeight="1" x14ac:dyDescent="0.25">
      <c r="B86" s="31"/>
      <c r="D86" s="31"/>
    </row>
    <row r="87" spans="1:8" x14ac:dyDescent="0.25">
      <c r="A87" s="31" t="s">
        <v>20</v>
      </c>
      <c r="B87" s="31"/>
      <c r="D87" s="31"/>
    </row>
    <row r="88" spans="1:8" ht="18.75" x14ac:dyDescent="0.3">
      <c r="A88" s="120" t="str">
        <f>'Grades 6-8 NMS ALL FTE'!A72:G72</f>
        <v xml:space="preserve">   01-0000-0-1103-000-1110-1000-000-108</v>
      </c>
      <c r="B88" s="120"/>
      <c r="C88" s="120"/>
      <c r="D88" s="120"/>
      <c r="E88" s="120"/>
      <c r="F88" s="120"/>
    </row>
  </sheetData>
  <sheetProtection algorithmName="SHA-512" hashValue="MwcJm7cdMjS6+K+Yq2g61jHzSvNZz8tpKHG51YDiyx5NQygf8jGVdqfXu+SDKEtBNrJA3bgXcjC+ogiqZNHOwg==" saltValue="OSbPVxFMNieOtf2HlUEA3w==" spinCount="100000" sheet="1" objects="1" scenarios="1"/>
  <mergeCells count="5">
    <mergeCell ref="A2:H2"/>
    <mergeCell ref="C5:D5"/>
    <mergeCell ref="F5:H5"/>
    <mergeCell ref="A88:F88"/>
    <mergeCell ref="B1:H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0"/>
  <sheetViews>
    <sheetView view="pageBreakPreview" zoomScaleNormal="100" zoomScaleSheetLayoutView="100" workbookViewId="0">
      <pane ySplit="8" topLeftCell="A64" activePane="bottomLeft" state="frozen"/>
      <selection activeCell="F25" sqref="F25"/>
      <selection pane="bottomLeft" activeCell="O86" sqref="O86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7" width="9.140625" style="31"/>
    <col min="8" max="10" width="12.7109375" style="31" customWidth="1"/>
    <col min="11" max="16384" width="9.140625" style="31"/>
  </cols>
  <sheetData>
    <row r="1" spans="1:14" s="30" customFormat="1" ht="15.75" x14ac:dyDescent="0.25">
      <c r="A1" s="111" t="str">
        <f>'Grades K'!A1</f>
        <v>2022-23</v>
      </c>
      <c r="B1" s="123" t="s">
        <v>43</v>
      </c>
      <c r="C1" s="123"/>
      <c r="D1" s="123"/>
      <c r="E1" s="123"/>
      <c r="F1" s="123"/>
      <c r="G1" s="123"/>
      <c r="H1" s="123"/>
      <c r="I1" s="123"/>
      <c r="J1" s="123"/>
    </row>
    <row r="2" spans="1:14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4" ht="8.1" customHeight="1" x14ac:dyDescent="0.25">
      <c r="A3" s="16"/>
      <c r="B3" s="17"/>
      <c r="C3" s="1"/>
      <c r="D3" s="20"/>
      <c r="E3" s="19"/>
      <c r="F3" s="1"/>
      <c r="G3" s="1"/>
      <c r="H3" s="1"/>
      <c r="I3" s="1"/>
      <c r="J3" s="1"/>
    </row>
    <row r="4" spans="1:14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22" t="s">
        <v>14</v>
      </c>
    </row>
    <row r="5" spans="1:14" s="40" customFormat="1" ht="30" x14ac:dyDescent="0.25">
      <c r="A5" s="2"/>
      <c r="B5" s="3"/>
      <c r="C5" s="121" t="s">
        <v>11</v>
      </c>
      <c r="D5" s="121"/>
      <c r="E5" s="24"/>
      <c r="F5" s="91"/>
      <c r="G5" s="91" t="s">
        <v>26</v>
      </c>
      <c r="H5" s="121" t="s">
        <v>27</v>
      </c>
      <c r="I5" s="121"/>
      <c r="J5" s="121"/>
    </row>
    <row r="6" spans="1:14" s="40" customFormat="1" x14ac:dyDescent="0.25">
      <c r="A6" s="6" t="s">
        <v>7</v>
      </c>
      <c r="B6" s="7"/>
      <c r="C6" s="91">
        <v>25</v>
      </c>
      <c r="D6" s="8">
        <v>154</v>
      </c>
      <c r="E6" s="24"/>
      <c r="F6" s="9"/>
      <c r="G6" s="9">
        <v>3</v>
      </c>
      <c r="H6" s="4"/>
      <c r="I6" s="9">
        <v>3</v>
      </c>
      <c r="J6" s="5"/>
    </row>
    <row r="7" spans="1:14" ht="17.100000000000001" customHeight="1" x14ac:dyDescent="0.25">
      <c r="A7" s="10"/>
      <c r="B7" s="76"/>
      <c r="C7" s="11" t="s">
        <v>17</v>
      </c>
      <c r="D7" s="11"/>
      <c r="E7" s="122"/>
      <c r="F7" s="12"/>
      <c r="G7" s="12"/>
      <c r="H7" s="10"/>
      <c r="I7" s="10"/>
      <c r="J7" s="10"/>
      <c r="N7" s="32"/>
    </row>
    <row r="8" spans="1:14" ht="17.100000000000001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22"/>
      <c r="F8" s="12"/>
      <c r="G8" s="12"/>
      <c r="H8" s="10" t="s">
        <v>5</v>
      </c>
      <c r="I8" s="10" t="s">
        <v>8</v>
      </c>
      <c r="J8" s="10" t="s">
        <v>10</v>
      </c>
    </row>
    <row r="9" spans="1:14" ht="13.5" customHeight="1" x14ac:dyDescent="0.25">
      <c r="A9" s="18">
        <f>'Grades 1-3'!A10</f>
        <v>44795</v>
      </c>
      <c r="B9" s="77">
        <v>1</v>
      </c>
      <c r="C9" s="23"/>
      <c r="D9" s="13"/>
      <c r="E9" s="61"/>
      <c r="F9" s="14"/>
      <c r="G9" s="14">
        <f t="shared" ref="G9:G57" si="0">IF(C9&gt;$C$6,(C9-$C$6)*$G$6,0)</f>
        <v>0</v>
      </c>
      <c r="H9" s="15">
        <f t="shared" ref="H9:H14" si="1">G9</f>
        <v>0</v>
      </c>
      <c r="I9" s="15"/>
      <c r="J9" s="15"/>
    </row>
    <row r="10" spans="1:14" ht="13.5" customHeight="1" x14ac:dyDescent="0.25">
      <c r="A10" s="18"/>
      <c r="B10" s="77">
        <v>2</v>
      </c>
      <c r="C10" s="23"/>
      <c r="D10" s="13"/>
      <c r="E10" s="61"/>
      <c r="F10" s="14"/>
      <c r="G10" s="14">
        <f t="shared" si="0"/>
        <v>0</v>
      </c>
      <c r="H10" s="15">
        <f t="shared" si="1"/>
        <v>0</v>
      </c>
      <c r="I10" s="15"/>
      <c r="J10" s="15"/>
    </row>
    <row r="11" spans="1:14" ht="13.5" customHeight="1" x14ac:dyDescent="0.25">
      <c r="A11" s="18"/>
      <c r="B11" s="77">
        <v>3</v>
      </c>
      <c r="C11" s="23"/>
      <c r="D11" s="13"/>
      <c r="E11" s="61"/>
      <c r="F11" s="14"/>
      <c r="G11" s="14">
        <f t="shared" si="0"/>
        <v>0</v>
      </c>
      <c r="H11" s="15">
        <f t="shared" si="1"/>
        <v>0</v>
      </c>
      <c r="I11" s="15"/>
      <c r="J11" s="15"/>
    </row>
    <row r="12" spans="1:14" ht="13.5" customHeight="1" x14ac:dyDescent="0.25">
      <c r="A12" s="18"/>
      <c r="B12" s="77">
        <v>4</v>
      </c>
      <c r="C12" s="23"/>
      <c r="D12" s="13"/>
      <c r="E12" s="61"/>
      <c r="F12" s="14"/>
      <c r="G12" s="14">
        <f t="shared" si="0"/>
        <v>0</v>
      </c>
      <c r="H12" s="15">
        <f t="shared" si="1"/>
        <v>0</v>
      </c>
      <c r="I12" s="15"/>
      <c r="J12" s="15"/>
    </row>
    <row r="13" spans="1:14" ht="13.5" customHeight="1" x14ac:dyDescent="0.25">
      <c r="A13" s="18"/>
      <c r="B13" s="77">
        <v>5</v>
      </c>
      <c r="C13" s="23"/>
      <c r="D13" s="13"/>
      <c r="E13" s="61"/>
      <c r="F13" s="14"/>
      <c r="G13" s="14">
        <f t="shared" si="0"/>
        <v>0</v>
      </c>
      <c r="H13" s="15">
        <f t="shared" si="1"/>
        <v>0</v>
      </c>
      <c r="I13" s="15"/>
      <c r="J13" s="15"/>
    </row>
    <row r="14" spans="1:14" ht="13.5" customHeight="1" x14ac:dyDescent="0.25">
      <c r="A14" s="18"/>
      <c r="B14" s="77">
        <v>6</v>
      </c>
      <c r="C14" s="23"/>
      <c r="D14" s="13"/>
      <c r="E14" s="61"/>
      <c r="F14" s="14"/>
      <c r="G14" s="14">
        <f t="shared" si="0"/>
        <v>0</v>
      </c>
      <c r="H14" s="15">
        <f t="shared" si="1"/>
        <v>0</v>
      </c>
      <c r="I14" s="15"/>
      <c r="J14" s="15"/>
    </row>
    <row r="15" spans="1:14" ht="13.5" customHeight="1" x14ac:dyDescent="0.25">
      <c r="A15" s="18"/>
      <c r="B15" s="77">
        <v>7</v>
      </c>
      <c r="C15" s="23"/>
      <c r="D15" s="13">
        <f>SUM(C9:C15)</f>
        <v>0</v>
      </c>
      <c r="E15" s="61"/>
      <c r="F15" s="14"/>
      <c r="G15" s="14">
        <f t="shared" si="0"/>
        <v>0</v>
      </c>
      <c r="H15" s="15">
        <f>G15</f>
        <v>0</v>
      </c>
      <c r="I15" s="15">
        <f>IF(D15&gt;$D$6,$I$6*(D15-$D$6),0)</f>
        <v>0</v>
      </c>
      <c r="J15" s="15">
        <f>IF(SUM(H9:H15)&gt;I15,SUM(H9:H15),I15)</f>
        <v>0</v>
      </c>
    </row>
    <row r="16" spans="1:14" ht="13.5" customHeight="1" x14ac:dyDescent="0.25">
      <c r="A16" s="18">
        <f>'Grades 1-3'!A11</f>
        <v>44796</v>
      </c>
      <c r="B16" s="85">
        <f t="shared" ref="B16" si="2">IF($B$9&gt;0,$B$9,0)</f>
        <v>1</v>
      </c>
      <c r="C16" s="23"/>
      <c r="D16" s="13"/>
      <c r="E16" s="61"/>
      <c r="F16" s="14"/>
      <c r="G16" s="14">
        <f t="shared" ref="G16:G22" si="3">IF(C16&gt;$C$6,(C16-$C$6)*$G$6,0)</f>
        <v>0</v>
      </c>
      <c r="H16" s="15">
        <f t="shared" ref="H16:H22" si="4">G16</f>
        <v>0</v>
      </c>
      <c r="I16" s="15"/>
      <c r="J16" s="15"/>
    </row>
    <row r="17" spans="1:10" ht="13.5" customHeight="1" x14ac:dyDescent="0.25">
      <c r="A17" s="18"/>
      <c r="B17" s="86">
        <f t="shared" ref="B17" si="5">IF($B$10&gt;0,$B$10,0)</f>
        <v>2</v>
      </c>
      <c r="C17" s="23"/>
      <c r="D17" s="13"/>
      <c r="E17" s="61"/>
      <c r="F17" s="14"/>
      <c r="G17" s="14">
        <f t="shared" si="3"/>
        <v>0</v>
      </c>
      <c r="H17" s="15">
        <f t="shared" si="4"/>
        <v>0</v>
      </c>
      <c r="I17" s="15"/>
      <c r="J17" s="15"/>
    </row>
    <row r="18" spans="1:10" ht="13.5" customHeight="1" x14ac:dyDescent="0.25">
      <c r="A18" s="18"/>
      <c r="B18" s="86">
        <f t="shared" ref="B18" si="6">IF($B$11&gt;0,$B$11,0)</f>
        <v>3</v>
      </c>
      <c r="C18" s="23"/>
      <c r="D18" s="13"/>
      <c r="E18" s="61"/>
      <c r="F18" s="14"/>
      <c r="G18" s="14">
        <f t="shared" si="3"/>
        <v>0</v>
      </c>
      <c r="H18" s="15">
        <f t="shared" si="4"/>
        <v>0</v>
      </c>
      <c r="I18" s="15"/>
      <c r="J18" s="15"/>
    </row>
    <row r="19" spans="1:10" ht="13.5" customHeight="1" x14ac:dyDescent="0.25">
      <c r="A19" s="18"/>
      <c r="B19" s="86">
        <f t="shared" ref="B19" si="7">IF($B$12&gt;0,$B$12,0)</f>
        <v>4</v>
      </c>
      <c r="C19" s="23"/>
      <c r="D19" s="13"/>
      <c r="E19" s="61"/>
      <c r="F19" s="14"/>
      <c r="G19" s="14">
        <f t="shared" si="3"/>
        <v>0</v>
      </c>
      <c r="H19" s="15">
        <f t="shared" si="4"/>
        <v>0</v>
      </c>
      <c r="I19" s="15"/>
      <c r="J19" s="15"/>
    </row>
    <row r="20" spans="1:10" ht="13.5" customHeight="1" x14ac:dyDescent="0.25">
      <c r="A20" s="18"/>
      <c r="B20" s="86">
        <f>IF($B$13&gt;0,$B$13,0)</f>
        <v>5</v>
      </c>
      <c r="C20" s="23"/>
      <c r="D20" s="13"/>
      <c r="E20" s="61"/>
      <c r="F20" s="14"/>
      <c r="G20" s="14">
        <f t="shared" si="3"/>
        <v>0</v>
      </c>
      <c r="H20" s="15">
        <f t="shared" si="4"/>
        <v>0</v>
      </c>
      <c r="I20" s="15"/>
      <c r="J20" s="15"/>
    </row>
    <row r="21" spans="1:10" ht="13.5" customHeight="1" x14ac:dyDescent="0.25">
      <c r="A21" s="18"/>
      <c r="B21" s="86">
        <f t="shared" ref="B21" si="8">IF($B$14&gt;0,$B$14,0)</f>
        <v>6</v>
      </c>
      <c r="C21" s="23"/>
      <c r="D21" s="13"/>
      <c r="E21" s="61"/>
      <c r="F21" s="14"/>
      <c r="G21" s="14">
        <f t="shared" si="3"/>
        <v>0</v>
      </c>
      <c r="H21" s="15">
        <f t="shared" si="4"/>
        <v>0</v>
      </c>
      <c r="I21" s="15"/>
      <c r="J21" s="15"/>
    </row>
    <row r="22" spans="1:10" ht="13.5" customHeight="1" x14ac:dyDescent="0.25">
      <c r="A22" s="18"/>
      <c r="B22" s="87">
        <f>IF($B$15&gt;0,$B$15,0)</f>
        <v>7</v>
      </c>
      <c r="C22" s="23"/>
      <c r="D22" s="13">
        <f t="shared" ref="D22" si="9">SUM(C16:C22)</f>
        <v>0</v>
      </c>
      <c r="E22" s="61"/>
      <c r="F22" s="14"/>
      <c r="G22" s="14">
        <f t="shared" si="3"/>
        <v>0</v>
      </c>
      <c r="H22" s="15">
        <f t="shared" si="4"/>
        <v>0</v>
      </c>
      <c r="I22" s="15">
        <f t="shared" ref="I22" si="10">IF(D22&gt;$D$6,$I$6*(D22-$D$6),0)</f>
        <v>0</v>
      </c>
      <c r="J22" s="15">
        <f t="shared" ref="J22" si="11">IF(SUM(H16:H22)&gt;I22,SUM(H16:H22),I22)</f>
        <v>0</v>
      </c>
    </row>
    <row r="23" spans="1:10" ht="13.5" customHeight="1" x14ac:dyDescent="0.25">
      <c r="A23" s="18">
        <f>'Grades 1-3'!A12</f>
        <v>44797</v>
      </c>
      <c r="B23" s="85">
        <f t="shared" ref="B23" si="12">IF($B$9&gt;0,$B$9,0)</f>
        <v>1</v>
      </c>
      <c r="C23" s="23"/>
      <c r="D23" s="13"/>
      <c r="E23" s="61"/>
      <c r="F23" s="14"/>
      <c r="G23" s="14">
        <f t="shared" ref="G23:G29" si="13">IF(C23&gt;$C$6,(C23-$C$6)*$G$6,0)</f>
        <v>0</v>
      </c>
      <c r="H23" s="15">
        <f t="shared" ref="H23:H29" si="14">G23</f>
        <v>0</v>
      </c>
      <c r="I23" s="15"/>
      <c r="J23" s="15"/>
    </row>
    <row r="24" spans="1:10" ht="13.5" customHeight="1" x14ac:dyDescent="0.25">
      <c r="A24" s="18"/>
      <c r="B24" s="86">
        <f t="shared" ref="B24" si="15">IF($B$10&gt;0,$B$10,0)</f>
        <v>2</v>
      </c>
      <c r="C24" s="23"/>
      <c r="D24" s="13"/>
      <c r="E24" s="61"/>
      <c r="F24" s="14"/>
      <c r="G24" s="14">
        <f t="shared" si="13"/>
        <v>0</v>
      </c>
      <c r="H24" s="15">
        <f t="shared" si="14"/>
        <v>0</v>
      </c>
      <c r="I24" s="15"/>
      <c r="J24" s="15"/>
    </row>
    <row r="25" spans="1:10" ht="13.5" customHeight="1" x14ac:dyDescent="0.25">
      <c r="A25" s="18"/>
      <c r="B25" s="86">
        <f t="shared" ref="B25" si="16">IF($B$11&gt;0,$B$11,0)</f>
        <v>3</v>
      </c>
      <c r="C25" s="23"/>
      <c r="D25" s="13"/>
      <c r="E25" s="61"/>
      <c r="F25" s="14"/>
      <c r="G25" s="14">
        <f t="shared" si="13"/>
        <v>0</v>
      </c>
      <c r="H25" s="15">
        <f t="shared" si="14"/>
        <v>0</v>
      </c>
      <c r="I25" s="15"/>
      <c r="J25" s="15"/>
    </row>
    <row r="26" spans="1:10" ht="13.5" customHeight="1" x14ac:dyDescent="0.25">
      <c r="A26" s="18"/>
      <c r="B26" s="86">
        <f t="shared" ref="B26" si="17">IF($B$12&gt;0,$B$12,0)</f>
        <v>4</v>
      </c>
      <c r="C26" s="23"/>
      <c r="D26" s="13"/>
      <c r="E26" s="61"/>
      <c r="F26" s="14"/>
      <c r="G26" s="14">
        <f t="shared" si="13"/>
        <v>0</v>
      </c>
      <c r="H26" s="15">
        <f t="shared" si="14"/>
        <v>0</v>
      </c>
      <c r="I26" s="15"/>
      <c r="J26" s="15"/>
    </row>
    <row r="27" spans="1:10" ht="13.5" customHeight="1" x14ac:dyDescent="0.25">
      <c r="A27" s="18"/>
      <c r="B27" s="86">
        <f>IF($B$13&gt;0,$B$13,0)</f>
        <v>5</v>
      </c>
      <c r="C27" s="23"/>
      <c r="D27" s="13"/>
      <c r="E27" s="61"/>
      <c r="F27" s="14"/>
      <c r="G27" s="14">
        <f t="shared" si="13"/>
        <v>0</v>
      </c>
      <c r="H27" s="15">
        <f t="shared" si="14"/>
        <v>0</v>
      </c>
      <c r="I27" s="15"/>
      <c r="J27" s="15"/>
    </row>
    <row r="28" spans="1:10" ht="13.5" customHeight="1" x14ac:dyDescent="0.25">
      <c r="A28" s="18"/>
      <c r="B28" s="86">
        <f t="shared" ref="B28" si="18">IF($B$14&gt;0,$B$14,0)</f>
        <v>6</v>
      </c>
      <c r="C28" s="23"/>
      <c r="D28" s="13"/>
      <c r="E28" s="61"/>
      <c r="F28" s="14"/>
      <c r="G28" s="14">
        <f t="shared" si="13"/>
        <v>0</v>
      </c>
      <c r="H28" s="15">
        <f t="shared" si="14"/>
        <v>0</v>
      </c>
      <c r="I28" s="15"/>
      <c r="J28" s="15"/>
    </row>
    <row r="29" spans="1:10" ht="13.5" customHeight="1" x14ac:dyDescent="0.25">
      <c r="A29" s="18"/>
      <c r="B29" s="87">
        <f>IF($B$15&gt;0,$B$15,0)</f>
        <v>7</v>
      </c>
      <c r="C29" s="23"/>
      <c r="D29" s="13">
        <f t="shared" ref="D29" si="19">SUM(C23:C29)</f>
        <v>0</v>
      </c>
      <c r="E29" s="61"/>
      <c r="F29" s="14"/>
      <c r="G29" s="14">
        <f t="shared" si="13"/>
        <v>0</v>
      </c>
      <c r="H29" s="15">
        <f t="shared" si="14"/>
        <v>0</v>
      </c>
      <c r="I29" s="15">
        <f t="shared" ref="I29" si="20">IF(D29&gt;$D$6,$I$6*(D29-$D$6),0)</f>
        <v>0</v>
      </c>
      <c r="J29" s="15">
        <f t="shared" ref="J29" si="21">IF(SUM(H23:H29)&gt;I29,SUM(H23:H29),I29)</f>
        <v>0</v>
      </c>
    </row>
    <row r="30" spans="1:10" ht="13.5" customHeight="1" x14ac:dyDescent="0.25">
      <c r="A30" s="18">
        <f>'Grades 1-3'!A13</f>
        <v>44798</v>
      </c>
      <c r="B30" s="85">
        <f t="shared" ref="B30:B58" si="22">IF($B$9&gt;0,$B$9,0)</f>
        <v>1</v>
      </c>
      <c r="C30" s="23"/>
      <c r="D30" s="13"/>
      <c r="E30" s="61"/>
      <c r="F30" s="14"/>
      <c r="G30" s="14">
        <f t="shared" si="0"/>
        <v>0</v>
      </c>
      <c r="H30" s="15">
        <f t="shared" ref="H30:H57" si="23">G30</f>
        <v>0</v>
      </c>
      <c r="I30" s="15"/>
      <c r="J30" s="15"/>
    </row>
    <row r="31" spans="1:10" ht="13.5" customHeight="1" x14ac:dyDescent="0.25">
      <c r="A31" s="18"/>
      <c r="B31" s="86">
        <f t="shared" ref="B31" si="24">IF($B$10&gt;0,$B$10,0)</f>
        <v>2</v>
      </c>
      <c r="C31" s="23"/>
      <c r="D31" s="13"/>
      <c r="E31" s="61"/>
      <c r="F31" s="14"/>
      <c r="G31" s="14">
        <f t="shared" si="0"/>
        <v>0</v>
      </c>
      <c r="H31" s="15">
        <f t="shared" si="23"/>
        <v>0</v>
      </c>
      <c r="I31" s="15"/>
      <c r="J31" s="15"/>
    </row>
    <row r="32" spans="1:10" ht="13.5" customHeight="1" x14ac:dyDescent="0.25">
      <c r="A32" s="18"/>
      <c r="B32" s="86">
        <f t="shared" ref="B32" si="25">IF($B$11&gt;0,$B$11,0)</f>
        <v>3</v>
      </c>
      <c r="C32" s="23"/>
      <c r="D32" s="13"/>
      <c r="E32" s="61"/>
      <c r="F32" s="14"/>
      <c r="G32" s="14">
        <f t="shared" si="0"/>
        <v>0</v>
      </c>
      <c r="H32" s="15">
        <f t="shared" si="23"/>
        <v>0</v>
      </c>
      <c r="I32" s="15"/>
      <c r="J32" s="15"/>
    </row>
    <row r="33" spans="1:10" ht="13.5" customHeight="1" x14ac:dyDescent="0.25">
      <c r="A33" s="18"/>
      <c r="B33" s="86">
        <f t="shared" ref="B33" si="26">IF($B$12&gt;0,$B$12,0)</f>
        <v>4</v>
      </c>
      <c r="C33" s="23"/>
      <c r="D33" s="13"/>
      <c r="E33" s="61"/>
      <c r="F33" s="14"/>
      <c r="G33" s="14">
        <f t="shared" si="0"/>
        <v>0</v>
      </c>
      <c r="H33" s="15">
        <f t="shared" si="23"/>
        <v>0</v>
      </c>
      <c r="I33" s="15"/>
      <c r="J33" s="15"/>
    </row>
    <row r="34" spans="1:10" ht="13.5" customHeight="1" x14ac:dyDescent="0.25">
      <c r="A34" s="18"/>
      <c r="B34" s="86">
        <f>IF($B$13&gt;0,$B$13,0)</f>
        <v>5</v>
      </c>
      <c r="C34" s="23"/>
      <c r="D34" s="13"/>
      <c r="E34" s="61"/>
      <c r="F34" s="14"/>
      <c r="G34" s="14">
        <f t="shared" si="0"/>
        <v>0</v>
      </c>
      <c r="H34" s="15">
        <f t="shared" si="23"/>
        <v>0</v>
      </c>
      <c r="I34" s="15"/>
      <c r="J34" s="15"/>
    </row>
    <row r="35" spans="1:10" ht="13.5" customHeight="1" x14ac:dyDescent="0.25">
      <c r="A35" s="18"/>
      <c r="B35" s="86">
        <f t="shared" ref="B35" si="27">IF($B$14&gt;0,$B$14,0)</f>
        <v>6</v>
      </c>
      <c r="C35" s="23"/>
      <c r="D35" s="13"/>
      <c r="E35" s="61"/>
      <c r="F35" s="14"/>
      <c r="G35" s="14">
        <f t="shared" si="0"/>
        <v>0</v>
      </c>
      <c r="H35" s="15">
        <f t="shared" si="23"/>
        <v>0</v>
      </c>
      <c r="I35" s="15"/>
      <c r="J35" s="15"/>
    </row>
    <row r="36" spans="1:10" ht="13.5" customHeight="1" x14ac:dyDescent="0.25">
      <c r="A36" s="18"/>
      <c r="B36" s="87">
        <f>IF($B$15&gt;0,$B$15,0)</f>
        <v>7</v>
      </c>
      <c r="C36" s="23"/>
      <c r="D36" s="13">
        <f t="shared" ref="D36" si="28">SUM(C30:C36)</f>
        <v>0</v>
      </c>
      <c r="E36" s="61"/>
      <c r="F36" s="14"/>
      <c r="G36" s="14">
        <f t="shared" si="0"/>
        <v>0</v>
      </c>
      <c r="H36" s="15">
        <f t="shared" si="23"/>
        <v>0</v>
      </c>
      <c r="I36" s="15">
        <f t="shared" ref="I36" si="29">IF(D36&gt;$D$6,$I$6*(D36-$D$6),0)</f>
        <v>0</v>
      </c>
      <c r="J36" s="15">
        <f t="shared" ref="J36" si="30">IF(SUM(H30:H36)&gt;I36,SUM(H30:H36),I36)</f>
        <v>0</v>
      </c>
    </row>
    <row r="37" spans="1:10" ht="13.5" customHeight="1" x14ac:dyDescent="0.25">
      <c r="A37" s="18">
        <f>'Grades 1-3'!A14</f>
        <v>44799</v>
      </c>
      <c r="B37" s="85">
        <f t="shared" si="22"/>
        <v>1</v>
      </c>
      <c r="C37" s="23"/>
      <c r="D37" s="13"/>
      <c r="E37" s="61"/>
      <c r="F37" s="14"/>
      <c r="G37" s="14">
        <f t="shared" si="0"/>
        <v>0</v>
      </c>
      <c r="H37" s="15">
        <f t="shared" si="23"/>
        <v>0</v>
      </c>
      <c r="I37" s="15"/>
      <c r="J37" s="15"/>
    </row>
    <row r="38" spans="1:10" ht="13.5" customHeight="1" x14ac:dyDescent="0.25">
      <c r="A38" s="18"/>
      <c r="B38" s="86">
        <f t="shared" ref="B38:B59" si="31">IF($B$10&gt;0,$B$10,0)</f>
        <v>2</v>
      </c>
      <c r="C38" s="23"/>
      <c r="D38" s="13"/>
      <c r="E38" s="61"/>
      <c r="F38" s="14"/>
      <c r="G38" s="14">
        <f t="shared" si="0"/>
        <v>0</v>
      </c>
      <c r="H38" s="15">
        <f t="shared" si="23"/>
        <v>0</v>
      </c>
      <c r="I38" s="15"/>
      <c r="J38" s="15"/>
    </row>
    <row r="39" spans="1:10" ht="13.5" customHeight="1" x14ac:dyDescent="0.25">
      <c r="A39" s="18"/>
      <c r="B39" s="86">
        <f t="shared" ref="B39:B60" si="32">IF($B$11&gt;0,$B$11,0)</f>
        <v>3</v>
      </c>
      <c r="C39" s="23"/>
      <c r="D39" s="13"/>
      <c r="E39" s="61"/>
      <c r="F39" s="14"/>
      <c r="G39" s="14">
        <f t="shared" si="0"/>
        <v>0</v>
      </c>
      <c r="H39" s="15">
        <f t="shared" si="23"/>
        <v>0</v>
      </c>
      <c r="I39" s="15"/>
      <c r="J39" s="15"/>
    </row>
    <row r="40" spans="1:10" ht="13.5" customHeight="1" x14ac:dyDescent="0.25">
      <c r="A40" s="18"/>
      <c r="B40" s="86">
        <f t="shared" ref="B40:B61" si="33">IF($B$12&gt;0,$B$12,0)</f>
        <v>4</v>
      </c>
      <c r="C40" s="23"/>
      <c r="D40" s="13"/>
      <c r="E40" s="61"/>
      <c r="F40" s="14"/>
      <c r="G40" s="14">
        <f t="shared" si="0"/>
        <v>0</v>
      </c>
      <c r="H40" s="15">
        <f t="shared" si="23"/>
        <v>0</v>
      </c>
      <c r="I40" s="15"/>
      <c r="J40" s="15"/>
    </row>
    <row r="41" spans="1:10" ht="13.5" customHeight="1" x14ac:dyDescent="0.25">
      <c r="A41" s="18"/>
      <c r="B41" s="86">
        <f t="shared" ref="B41" si="34">IF($B$13&gt;0,$B$13,0)</f>
        <v>5</v>
      </c>
      <c r="C41" s="23"/>
      <c r="D41" s="13"/>
      <c r="E41" s="61"/>
      <c r="F41" s="14"/>
      <c r="G41" s="14">
        <f t="shared" si="0"/>
        <v>0</v>
      </c>
      <c r="H41" s="15">
        <f t="shared" si="23"/>
        <v>0</v>
      </c>
      <c r="I41" s="15"/>
      <c r="J41" s="15"/>
    </row>
    <row r="42" spans="1:10" ht="13.5" customHeight="1" x14ac:dyDescent="0.25">
      <c r="A42" s="18"/>
      <c r="B42" s="86">
        <f t="shared" ref="B42:B63" si="35">IF($B$14&gt;0,$B$14,0)</f>
        <v>6</v>
      </c>
      <c r="C42" s="23"/>
      <c r="D42" s="13"/>
      <c r="E42" s="61"/>
      <c r="F42" s="14"/>
      <c r="G42" s="14">
        <f t="shared" si="0"/>
        <v>0</v>
      </c>
      <c r="H42" s="15">
        <f t="shared" si="23"/>
        <v>0</v>
      </c>
      <c r="I42" s="15"/>
      <c r="J42" s="15"/>
    </row>
    <row r="43" spans="1:10" ht="13.5" customHeight="1" x14ac:dyDescent="0.25">
      <c r="A43" s="18"/>
      <c r="B43" s="87">
        <f t="shared" ref="B43" si="36">IF($B$15&gt;0,$B$15,0)</f>
        <v>7</v>
      </c>
      <c r="C43" s="23"/>
      <c r="D43" s="13">
        <f t="shared" ref="D43" si="37">SUM(C37:C43)</f>
        <v>0</v>
      </c>
      <c r="E43" s="61"/>
      <c r="F43" s="14"/>
      <c r="G43" s="14">
        <f t="shared" si="0"/>
        <v>0</v>
      </c>
      <c r="H43" s="15">
        <f t="shared" si="23"/>
        <v>0</v>
      </c>
      <c r="I43" s="15">
        <f t="shared" ref="I43" si="38">IF(D43&gt;$D$6,$I$6*(D43-$D$6),0)</f>
        <v>0</v>
      </c>
      <c r="J43" s="15">
        <f t="shared" ref="J43" si="39">IF(SUM(H37:H43)&gt;I43,SUM(H37:H43),I43)</f>
        <v>0</v>
      </c>
    </row>
    <row r="44" spans="1:10" ht="13.5" customHeight="1" x14ac:dyDescent="0.25">
      <c r="A44" s="18">
        <f>'Grades 1-3'!A15</f>
        <v>44802</v>
      </c>
      <c r="B44" s="85">
        <f t="shared" si="22"/>
        <v>1</v>
      </c>
      <c r="C44" s="23"/>
      <c r="D44" s="13"/>
      <c r="E44" s="61"/>
      <c r="F44" s="14"/>
      <c r="G44" s="14">
        <f t="shared" si="0"/>
        <v>0</v>
      </c>
      <c r="H44" s="15">
        <f t="shared" si="23"/>
        <v>0</v>
      </c>
      <c r="I44" s="15"/>
      <c r="J44" s="15"/>
    </row>
    <row r="45" spans="1:10" ht="13.5" customHeight="1" x14ac:dyDescent="0.25">
      <c r="A45" s="18"/>
      <c r="B45" s="86">
        <f t="shared" si="31"/>
        <v>2</v>
      </c>
      <c r="C45" s="23"/>
      <c r="D45" s="13"/>
      <c r="E45" s="61"/>
      <c r="F45" s="14"/>
      <c r="G45" s="14">
        <f t="shared" si="0"/>
        <v>0</v>
      </c>
      <c r="H45" s="15">
        <f t="shared" si="23"/>
        <v>0</v>
      </c>
      <c r="I45" s="15"/>
      <c r="J45" s="15"/>
    </row>
    <row r="46" spans="1:10" ht="13.5" customHeight="1" x14ac:dyDescent="0.25">
      <c r="A46" s="18"/>
      <c r="B46" s="86">
        <f t="shared" si="32"/>
        <v>3</v>
      </c>
      <c r="C46" s="23"/>
      <c r="D46" s="13"/>
      <c r="E46" s="61"/>
      <c r="F46" s="14"/>
      <c r="G46" s="14">
        <f t="shared" si="0"/>
        <v>0</v>
      </c>
      <c r="H46" s="15">
        <f t="shared" si="23"/>
        <v>0</v>
      </c>
      <c r="I46" s="15"/>
      <c r="J46" s="15"/>
    </row>
    <row r="47" spans="1:10" ht="13.5" customHeight="1" x14ac:dyDescent="0.25">
      <c r="A47" s="18"/>
      <c r="B47" s="86">
        <f t="shared" si="33"/>
        <v>4</v>
      </c>
      <c r="C47" s="23"/>
      <c r="D47" s="13"/>
      <c r="E47" s="61"/>
      <c r="F47" s="14"/>
      <c r="G47" s="14">
        <f t="shared" si="0"/>
        <v>0</v>
      </c>
      <c r="H47" s="15">
        <f t="shared" si="23"/>
        <v>0</v>
      </c>
      <c r="I47" s="15"/>
      <c r="J47" s="15"/>
    </row>
    <row r="48" spans="1:10" ht="13.5" customHeight="1" x14ac:dyDescent="0.25">
      <c r="A48" s="18"/>
      <c r="B48" s="86">
        <f t="shared" ref="B48" si="40">IF($B$13&gt;0,$B$13,0)</f>
        <v>5</v>
      </c>
      <c r="C48" s="23"/>
      <c r="D48" s="13"/>
      <c r="E48" s="61"/>
      <c r="F48" s="14"/>
      <c r="G48" s="14">
        <f t="shared" si="0"/>
        <v>0</v>
      </c>
      <c r="H48" s="15">
        <f t="shared" si="23"/>
        <v>0</v>
      </c>
      <c r="I48" s="15"/>
      <c r="J48" s="15"/>
    </row>
    <row r="49" spans="1:10" ht="13.5" customHeight="1" x14ac:dyDescent="0.25">
      <c r="A49" s="18"/>
      <c r="B49" s="86">
        <f t="shared" si="35"/>
        <v>6</v>
      </c>
      <c r="C49" s="23"/>
      <c r="D49" s="13"/>
      <c r="E49" s="61"/>
      <c r="F49" s="14"/>
      <c r="G49" s="14">
        <f t="shared" si="0"/>
        <v>0</v>
      </c>
      <c r="H49" s="15">
        <f t="shared" si="23"/>
        <v>0</v>
      </c>
      <c r="I49" s="15"/>
      <c r="J49" s="15"/>
    </row>
    <row r="50" spans="1:10" ht="13.5" customHeight="1" x14ac:dyDescent="0.25">
      <c r="A50" s="18"/>
      <c r="B50" s="87">
        <f t="shared" ref="B50" si="41">IF($B$15&gt;0,$B$15,0)</f>
        <v>7</v>
      </c>
      <c r="C50" s="23"/>
      <c r="D50" s="13">
        <f t="shared" ref="D50" si="42">SUM(C44:C50)</f>
        <v>0</v>
      </c>
      <c r="E50" s="61"/>
      <c r="F50" s="14"/>
      <c r="G50" s="14">
        <f t="shared" si="0"/>
        <v>0</v>
      </c>
      <c r="H50" s="15">
        <f t="shared" si="23"/>
        <v>0</v>
      </c>
      <c r="I50" s="15">
        <f t="shared" ref="I50" si="43">IF(D50&gt;$D$6,$I$6*(D50-$D$6),0)</f>
        <v>0</v>
      </c>
      <c r="J50" s="15">
        <f t="shared" ref="J50" si="44">IF(SUM(H44:H50)&gt;I50,SUM(H44:H50),I50)</f>
        <v>0</v>
      </c>
    </row>
    <row r="51" spans="1:10" ht="13.5" customHeight="1" x14ac:dyDescent="0.25">
      <c r="A51" s="18">
        <f>'Grades 1-3'!A16</f>
        <v>44803</v>
      </c>
      <c r="B51" s="85">
        <f t="shared" si="22"/>
        <v>1</v>
      </c>
      <c r="C51" s="23"/>
      <c r="D51" s="13"/>
      <c r="E51" s="61"/>
      <c r="F51" s="14"/>
      <c r="G51" s="14">
        <f t="shared" si="0"/>
        <v>0</v>
      </c>
      <c r="H51" s="15">
        <f t="shared" si="23"/>
        <v>0</v>
      </c>
      <c r="I51" s="15"/>
      <c r="J51" s="15"/>
    </row>
    <row r="52" spans="1:10" ht="13.5" customHeight="1" x14ac:dyDescent="0.25">
      <c r="A52" s="18"/>
      <c r="B52" s="86">
        <f t="shared" si="31"/>
        <v>2</v>
      </c>
      <c r="C52" s="23"/>
      <c r="D52" s="13"/>
      <c r="E52" s="61"/>
      <c r="F52" s="14"/>
      <c r="G52" s="14">
        <f t="shared" si="0"/>
        <v>0</v>
      </c>
      <c r="H52" s="15">
        <f t="shared" si="23"/>
        <v>0</v>
      </c>
      <c r="I52" s="15"/>
      <c r="J52" s="15"/>
    </row>
    <row r="53" spans="1:10" ht="13.5" customHeight="1" x14ac:dyDescent="0.25">
      <c r="A53" s="18"/>
      <c r="B53" s="86">
        <f t="shared" si="32"/>
        <v>3</v>
      </c>
      <c r="C53" s="23"/>
      <c r="D53" s="13"/>
      <c r="E53" s="61"/>
      <c r="F53" s="14"/>
      <c r="G53" s="14">
        <f t="shared" si="0"/>
        <v>0</v>
      </c>
      <c r="H53" s="15">
        <f t="shared" si="23"/>
        <v>0</v>
      </c>
      <c r="I53" s="15"/>
      <c r="J53" s="15"/>
    </row>
    <row r="54" spans="1:10" ht="13.5" customHeight="1" x14ac:dyDescent="0.25">
      <c r="A54" s="18"/>
      <c r="B54" s="86">
        <f t="shared" si="33"/>
        <v>4</v>
      </c>
      <c r="C54" s="23"/>
      <c r="D54" s="13"/>
      <c r="E54" s="61"/>
      <c r="F54" s="14"/>
      <c r="G54" s="14">
        <f t="shared" si="0"/>
        <v>0</v>
      </c>
      <c r="H54" s="15">
        <f t="shared" si="23"/>
        <v>0</v>
      </c>
      <c r="I54" s="15"/>
      <c r="J54" s="15"/>
    </row>
    <row r="55" spans="1:10" ht="13.5" customHeight="1" x14ac:dyDescent="0.25">
      <c r="A55" s="18"/>
      <c r="B55" s="86">
        <f t="shared" ref="B55" si="45">IF($B$13&gt;0,$B$13,0)</f>
        <v>5</v>
      </c>
      <c r="C55" s="23"/>
      <c r="D55" s="13"/>
      <c r="E55" s="61"/>
      <c r="F55" s="14"/>
      <c r="G55" s="14">
        <f t="shared" si="0"/>
        <v>0</v>
      </c>
      <c r="H55" s="15">
        <f t="shared" si="23"/>
        <v>0</v>
      </c>
      <c r="I55" s="15"/>
      <c r="J55" s="15"/>
    </row>
    <row r="56" spans="1:10" ht="13.5" customHeight="1" x14ac:dyDescent="0.25">
      <c r="A56" s="18"/>
      <c r="B56" s="86">
        <f t="shared" si="35"/>
        <v>6</v>
      </c>
      <c r="C56" s="23"/>
      <c r="D56" s="13"/>
      <c r="E56" s="61"/>
      <c r="F56" s="14"/>
      <c r="G56" s="14">
        <f t="shared" si="0"/>
        <v>0</v>
      </c>
      <c r="H56" s="15">
        <f t="shared" si="23"/>
        <v>0</v>
      </c>
      <c r="I56" s="15"/>
      <c r="J56" s="15"/>
    </row>
    <row r="57" spans="1:10" ht="13.5" customHeight="1" x14ac:dyDescent="0.25">
      <c r="A57" s="18"/>
      <c r="B57" s="87">
        <f t="shared" ref="B57" si="46">IF($B$15&gt;0,$B$15,0)</f>
        <v>7</v>
      </c>
      <c r="C57" s="23"/>
      <c r="D57" s="13">
        <f t="shared" ref="D57" si="47">SUM(C51:C57)</f>
        <v>0</v>
      </c>
      <c r="E57" s="61"/>
      <c r="F57" s="14"/>
      <c r="G57" s="14">
        <f t="shared" si="0"/>
        <v>0</v>
      </c>
      <c r="H57" s="15">
        <f t="shared" si="23"/>
        <v>0</v>
      </c>
      <c r="I57" s="15">
        <f t="shared" ref="I57" si="48">IF(D57&gt;$D$6,$I$6*(D57-$D$6),0)</f>
        <v>0</v>
      </c>
      <c r="J57" s="15">
        <f t="shared" ref="J57" si="49">IF(SUM(H51:H57)&gt;I57,SUM(H51:H57),I57)</f>
        <v>0</v>
      </c>
    </row>
    <row r="58" spans="1:10" ht="13.5" customHeight="1" x14ac:dyDescent="0.25">
      <c r="A58" s="18">
        <f>'Grades 1-3'!A17</f>
        <v>44804</v>
      </c>
      <c r="B58" s="85">
        <f t="shared" si="22"/>
        <v>1</v>
      </c>
      <c r="C58" s="23"/>
      <c r="D58" s="13"/>
      <c r="E58" s="61"/>
      <c r="F58" s="14"/>
      <c r="G58" s="14">
        <f t="shared" ref="G58:G64" si="50">IF(C58&gt;$C$6,(C58-$C$6)*$G$6,0)</f>
        <v>0</v>
      </c>
      <c r="H58" s="15">
        <f t="shared" ref="H58:H64" si="51">G58</f>
        <v>0</v>
      </c>
      <c r="I58" s="15"/>
      <c r="J58" s="15"/>
    </row>
    <row r="59" spans="1:10" ht="13.5" customHeight="1" x14ac:dyDescent="0.25">
      <c r="A59" s="18"/>
      <c r="B59" s="86">
        <f t="shared" si="31"/>
        <v>2</v>
      </c>
      <c r="C59" s="23"/>
      <c r="D59" s="13"/>
      <c r="E59" s="61"/>
      <c r="F59" s="14"/>
      <c r="G59" s="14">
        <f t="shared" si="50"/>
        <v>0</v>
      </c>
      <c r="H59" s="15">
        <f t="shared" si="51"/>
        <v>0</v>
      </c>
      <c r="I59" s="15"/>
      <c r="J59" s="15"/>
    </row>
    <row r="60" spans="1:10" ht="13.5" customHeight="1" x14ac:dyDescent="0.25">
      <c r="A60" s="18"/>
      <c r="B60" s="86">
        <f t="shared" si="32"/>
        <v>3</v>
      </c>
      <c r="C60" s="23"/>
      <c r="D60" s="13"/>
      <c r="E60" s="61"/>
      <c r="F60" s="14"/>
      <c r="G60" s="14">
        <f t="shared" si="50"/>
        <v>0</v>
      </c>
      <c r="H60" s="15">
        <f t="shared" si="51"/>
        <v>0</v>
      </c>
      <c r="I60" s="15"/>
      <c r="J60" s="15"/>
    </row>
    <row r="61" spans="1:10" ht="13.5" customHeight="1" x14ac:dyDescent="0.25">
      <c r="A61" s="18"/>
      <c r="B61" s="86">
        <f t="shared" si="33"/>
        <v>4</v>
      </c>
      <c r="C61" s="23"/>
      <c r="D61" s="13"/>
      <c r="E61" s="61"/>
      <c r="F61" s="14"/>
      <c r="G61" s="14">
        <f t="shared" si="50"/>
        <v>0</v>
      </c>
      <c r="H61" s="15">
        <f t="shared" si="51"/>
        <v>0</v>
      </c>
      <c r="I61" s="15"/>
      <c r="J61" s="15"/>
    </row>
    <row r="62" spans="1:10" ht="13.5" customHeight="1" x14ac:dyDescent="0.25">
      <c r="A62" s="18"/>
      <c r="B62" s="86">
        <f t="shared" ref="B62" si="52">IF($B$13&gt;0,$B$13,0)</f>
        <v>5</v>
      </c>
      <c r="C62" s="23"/>
      <c r="D62" s="13"/>
      <c r="E62" s="61"/>
      <c r="F62" s="14"/>
      <c r="G62" s="14">
        <f t="shared" si="50"/>
        <v>0</v>
      </c>
      <c r="H62" s="15">
        <f t="shared" si="51"/>
        <v>0</v>
      </c>
      <c r="I62" s="15"/>
      <c r="J62" s="15"/>
    </row>
    <row r="63" spans="1:10" ht="13.5" customHeight="1" x14ac:dyDescent="0.25">
      <c r="A63" s="18"/>
      <c r="B63" s="86">
        <f t="shared" si="35"/>
        <v>6</v>
      </c>
      <c r="C63" s="23"/>
      <c r="D63" s="13"/>
      <c r="E63" s="61"/>
      <c r="F63" s="14"/>
      <c r="G63" s="14">
        <f t="shared" si="50"/>
        <v>0</v>
      </c>
      <c r="H63" s="15">
        <f t="shared" si="51"/>
        <v>0</v>
      </c>
      <c r="I63" s="15"/>
      <c r="J63" s="15"/>
    </row>
    <row r="64" spans="1:10" ht="13.5" customHeight="1" x14ac:dyDescent="0.25">
      <c r="A64" s="18"/>
      <c r="B64" s="86">
        <f t="shared" ref="B64" si="53">IF($B$15&gt;0,$B$15,0)</f>
        <v>7</v>
      </c>
      <c r="C64" s="96"/>
      <c r="D64" s="13">
        <f t="shared" ref="D64" si="54">SUM(C58:C64)</f>
        <v>0</v>
      </c>
      <c r="E64" s="61"/>
      <c r="F64" s="14"/>
      <c r="G64" s="14">
        <f t="shared" si="50"/>
        <v>0</v>
      </c>
      <c r="H64" s="15">
        <f t="shared" si="51"/>
        <v>0</v>
      </c>
      <c r="I64" s="15">
        <f t="shared" ref="I64" si="55">IF(D64&gt;$D$6,$I$6*(D64-$D$6),0)</f>
        <v>0</v>
      </c>
      <c r="J64" s="15">
        <f t="shared" ref="J64" si="56">IF(SUM(H58:H64)&gt;I64,SUM(H58:H64),I64)</f>
        <v>0</v>
      </c>
    </row>
    <row r="65" spans="1:10" ht="19.5" thickBot="1" x14ac:dyDescent="0.35">
      <c r="A65" s="106" t="s">
        <v>2</v>
      </c>
      <c r="B65" s="109"/>
      <c r="C65" s="102"/>
      <c r="D65" s="103"/>
      <c r="E65" s="103"/>
      <c r="F65" s="107"/>
      <c r="G65" s="100"/>
      <c r="H65" s="104"/>
      <c r="I65" s="104"/>
      <c r="J65" s="105">
        <f>SUM(J9:J64)</f>
        <v>0</v>
      </c>
    </row>
    <row r="66" spans="1:10" ht="8.1" customHeight="1" thickTop="1" x14ac:dyDescent="0.25">
      <c r="A66" s="16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57" t="s">
        <v>19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8.1" customHeight="1" x14ac:dyDescent="0.25">
      <c r="A68" s="16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58" t="s">
        <v>21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59" t="s">
        <v>22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9.9499999999999993" customHeight="1" x14ac:dyDescent="0.25">
      <c r="A71" s="31"/>
      <c r="B71" s="31"/>
      <c r="D71" s="31"/>
      <c r="E71" s="31"/>
    </row>
    <row r="72" spans="1:10" x14ac:dyDescent="0.25">
      <c r="C72" s="34"/>
      <c r="E72" s="30"/>
    </row>
    <row r="73" spans="1:10" x14ac:dyDescent="0.25">
      <c r="A73" s="44" t="s">
        <v>13</v>
      </c>
      <c r="B73" s="45"/>
      <c r="C73" s="46"/>
      <c r="D73" s="46"/>
      <c r="E73" s="30"/>
      <c r="G73" s="47" t="s">
        <v>1</v>
      </c>
      <c r="H73" s="47"/>
    </row>
    <row r="74" spans="1:10" ht="9.9499999999999993" customHeight="1" x14ac:dyDescent="0.25">
      <c r="A74" s="31"/>
      <c r="B74" s="31"/>
      <c r="D74" s="31"/>
      <c r="E74" s="30"/>
    </row>
    <row r="75" spans="1:10" x14ac:dyDescent="0.25">
      <c r="A75" s="48"/>
      <c r="B75" s="49"/>
      <c r="C75" s="50"/>
      <c r="D75" s="51"/>
      <c r="E75" s="30"/>
    </row>
    <row r="76" spans="1:10" ht="17.25" x14ac:dyDescent="0.25">
      <c r="A76" s="44" t="s">
        <v>36</v>
      </c>
      <c r="B76" s="67"/>
      <c r="C76" s="67"/>
      <c r="D76" s="52"/>
      <c r="E76" s="30"/>
      <c r="G76" s="47" t="s">
        <v>1</v>
      </c>
      <c r="H76" s="47"/>
    </row>
    <row r="77" spans="1:10" x14ac:dyDescent="0.25">
      <c r="A77" s="53"/>
      <c r="B77" s="54"/>
      <c r="C77" s="55"/>
      <c r="D77" s="55"/>
      <c r="E77" s="30"/>
      <c r="G77" s="30"/>
      <c r="H77" s="30"/>
    </row>
    <row r="78" spans="1:10" ht="9.9499999999999993" customHeight="1" x14ac:dyDescent="0.25">
      <c r="A78" s="31"/>
      <c r="B78" s="31"/>
      <c r="D78" s="31"/>
      <c r="E78" s="31"/>
    </row>
    <row r="79" spans="1:10" x14ac:dyDescent="0.25">
      <c r="A79" s="31" t="s">
        <v>20</v>
      </c>
      <c r="B79" s="31"/>
      <c r="D79" s="31"/>
      <c r="E79" s="31"/>
    </row>
    <row r="80" spans="1:10" ht="18.75" x14ac:dyDescent="0.3">
      <c r="A80" s="90" t="str">
        <f>'Grades 6-8 NMS ALL FTE'!A72:G72</f>
        <v xml:space="preserve">   01-0000-0-1103-000-1110-1000-000-108</v>
      </c>
      <c r="B80" s="90"/>
      <c r="C80" s="90"/>
      <c r="D80" s="90"/>
      <c r="E80" s="90"/>
      <c r="F80" s="56"/>
      <c r="G80" s="56"/>
    </row>
  </sheetData>
  <sheetProtection algorithmName="SHA-512" hashValue="DDx3s9wFyQr8Hca4CPt0Y2yPIghjhwBexzXxPfBz20gAwZ6o6aVpqBCPSai9/ZPfx1yAlOt7QmCnlnEiN2bb4A==" saltValue="LKylJZq7js29S7MQPWL18A==" spinCount="100000" sheet="1" objects="1" scenarios="1"/>
  <mergeCells count="5">
    <mergeCell ref="A2:J2"/>
    <mergeCell ref="C5:D5"/>
    <mergeCell ref="H5:J5"/>
    <mergeCell ref="E7:E8"/>
    <mergeCell ref="B1:J1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4"/>
  <sheetViews>
    <sheetView view="pageBreakPreview" zoomScaleNormal="100" zoomScaleSheetLayoutView="100" workbookViewId="0">
      <pane ySplit="9" topLeftCell="A10" activePane="bottomLeft" state="frozen"/>
      <selection activeCell="A7" sqref="A7"/>
      <selection pane="bottomLeft" activeCell="J28" sqref="J28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13" t="s">
        <v>44</v>
      </c>
      <c r="B1" s="112" t="s">
        <v>53</v>
      </c>
      <c r="C1" s="112"/>
      <c r="D1" s="112"/>
      <c r="E1" s="112"/>
      <c r="F1" s="112"/>
    </row>
    <row r="2" spans="1:6" ht="16.5" thickBot="1" x14ac:dyDescent="0.3">
      <c r="A2" s="117" t="s">
        <v>46</v>
      </c>
      <c r="B2" s="117"/>
      <c r="C2" s="117"/>
      <c r="D2" s="117"/>
      <c r="E2" s="117"/>
      <c r="F2" s="117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26</v>
      </c>
      <c r="F6" s="2"/>
    </row>
    <row r="7" spans="1:6" s="40" customFormat="1" x14ac:dyDescent="0.25">
      <c r="A7" s="2"/>
      <c r="B7" s="2">
        <v>25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ht="14.25" customHeight="1" x14ac:dyDescent="0.25">
      <c r="A10" s="65"/>
      <c r="B10" s="66"/>
      <c r="C10" s="66"/>
      <c r="D10" s="66"/>
      <c r="E10" s="66"/>
      <c r="F10" s="65"/>
    </row>
    <row r="11" spans="1:6" x14ac:dyDescent="0.25">
      <c r="A11" s="18">
        <v>44795</v>
      </c>
      <c r="B11" s="23"/>
      <c r="C11" s="1"/>
      <c r="D11" s="14"/>
      <c r="E11" s="14">
        <f>IF(B11&gt;$B$7,(B11-$B$7)*$E$7,0)</f>
        <v>0</v>
      </c>
      <c r="F11" s="15">
        <f t="shared" ref="F11:F18" si="0">D11+E11</f>
        <v>0</v>
      </c>
    </row>
    <row r="12" spans="1:6" x14ac:dyDescent="0.25">
      <c r="A12" s="18">
        <f>A11+1</f>
        <v>44796</v>
      </c>
      <c r="B12" s="23"/>
      <c r="C12" s="1"/>
      <c r="D12" s="14"/>
      <c r="E12" s="14">
        <f t="shared" ref="E12:E18" si="1">IF(B12&gt;$B$7,(B12-$B$7)*$E$7,0)</f>
        <v>0</v>
      </c>
      <c r="F12" s="15">
        <f t="shared" si="0"/>
        <v>0</v>
      </c>
    </row>
    <row r="13" spans="1:6" x14ac:dyDescent="0.25">
      <c r="A13" s="18">
        <v>44797</v>
      </c>
      <c r="B13" s="23"/>
      <c r="C13" s="1"/>
      <c r="D13" s="14"/>
      <c r="E13" s="14">
        <f t="shared" ref="E13:E14" si="2">IF(B13&gt;$B$7,(B13-$B$7)*$E$7,0)</f>
        <v>0</v>
      </c>
      <c r="F13" s="15">
        <f t="shared" ref="F13:F14" si="3">D13+E13</f>
        <v>0</v>
      </c>
    </row>
    <row r="14" spans="1:6" x14ac:dyDescent="0.25">
      <c r="A14" s="18">
        <v>44798</v>
      </c>
      <c r="B14" s="23"/>
      <c r="C14" s="1"/>
      <c r="D14" s="14"/>
      <c r="E14" s="14">
        <f t="shared" si="2"/>
        <v>0</v>
      </c>
      <c r="F14" s="15">
        <f t="shared" si="3"/>
        <v>0</v>
      </c>
    </row>
    <row r="15" spans="1:6" x14ac:dyDescent="0.25">
      <c r="A15" s="18">
        <f>A14+1</f>
        <v>44799</v>
      </c>
      <c r="B15" s="23"/>
      <c r="C15" s="1"/>
      <c r="D15" s="14"/>
      <c r="E15" s="14">
        <f t="shared" si="1"/>
        <v>0</v>
      </c>
      <c r="F15" s="15">
        <f t="shared" si="0"/>
        <v>0</v>
      </c>
    </row>
    <row r="16" spans="1:6" x14ac:dyDescent="0.25">
      <c r="A16" s="18">
        <f>A15+3</f>
        <v>44802</v>
      </c>
      <c r="B16" s="23"/>
      <c r="C16" s="1"/>
      <c r="D16" s="14"/>
      <c r="E16" s="14">
        <f t="shared" si="1"/>
        <v>0</v>
      </c>
      <c r="F16" s="15">
        <f t="shared" si="0"/>
        <v>0</v>
      </c>
    </row>
    <row r="17" spans="1:6" x14ac:dyDescent="0.25">
      <c r="A17" s="18">
        <f>A16+1</f>
        <v>44803</v>
      </c>
      <c r="B17" s="23"/>
      <c r="C17" s="1"/>
      <c r="D17" s="14"/>
      <c r="E17" s="14">
        <f t="shared" si="1"/>
        <v>0</v>
      </c>
      <c r="F17" s="15">
        <f t="shared" si="0"/>
        <v>0</v>
      </c>
    </row>
    <row r="18" spans="1:6" x14ac:dyDescent="0.25">
      <c r="A18" s="18">
        <f>A17+1</f>
        <v>44804</v>
      </c>
      <c r="B18" s="96"/>
      <c r="C18" s="1"/>
      <c r="D18" s="14"/>
      <c r="E18" s="14">
        <f t="shared" si="1"/>
        <v>0</v>
      </c>
      <c r="F18" s="15">
        <f t="shared" si="0"/>
        <v>0</v>
      </c>
    </row>
    <row r="19" spans="1:6" s="40" customFormat="1" ht="19.5" thickBot="1" x14ac:dyDescent="0.35">
      <c r="A19" s="97" t="s">
        <v>2</v>
      </c>
      <c r="B19" s="98"/>
      <c r="C19" s="98"/>
      <c r="D19" s="99"/>
      <c r="E19" s="99"/>
      <c r="F19" s="100">
        <f>SUM(F11:F18)</f>
        <v>0</v>
      </c>
    </row>
    <row r="20" spans="1:6" ht="8.1" customHeight="1" thickTop="1" x14ac:dyDescent="0.25">
      <c r="A20" s="16"/>
      <c r="B20" s="1"/>
      <c r="C20" s="1"/>
      <c r="D20" s="1"/>
      <c r="E20" s="1"/>
      <c r="F20" s="1"/>
    </row>
    <row r="21" spans="1:6" x14ac:dyDescent="0.25">
      <c r="A21" s="57" t="s">
        <v>19</v>
      </c>
      <c r="B21" s="1"/>
      <c r="C21" s="1"/>
      <c r="D21" s="1"/>
      <c r="E21" s="1"/>
      <c r="F21" s="1"/>
    </row>
    <row r="22" spans="1:6" ht="8.1" customHeight="1" x14ac:dyDescent="0.25">
      <c r="A22" s="16"/>
      <c r="B22" s="1"/>
      <c r="C22" s="1"/>
      <c r="D22" s="1"/>
      <c r="E22" s="1"/>
      <c r="F22" s="1"/>
    </row>
    <row r="23" spans="1:6" x14ac:dyDescent="0.25">
      <c r="A23" s="58" t="s">
        <v>21</v>
      </c>
      <c r="B23" s="1"/>
      <c r="C23" s="1"/>
      <c r="D23" s="1"/>
      <c r="E23" s="1"/>
      <c r="F23" s="1"/>
    </row>
    <row r="24" spans="1:6" x14ac:dyDescent="0.25">
      <c r="A24" s="59" t="s">
        <v>22</v>
      </c>
      <c r="B24" s="1"/>
      <c r="C24" s="1"/>
      <c r="D24" s="1"/>
      <c r="E24" s="1"/>
      <c r="F24" s="1"/>
    </row>
    <row r="25" spans="1:6" ht="9.9499999999999993" customHeight="1" x14ac:dyDescent="0.25"/>
    <row r="26" spans="1:6" x14ac:dyDescent="0.25">
      <c r="A26" s="32"/>
      <c r="B26" s="33"/>
      <c r="C26" s="34"/>
    </row>
    <row r="27" spans="1:6" x14ac:dyDescent="0.25">
      <c r="A27" s="44" t="s">
        <v>13</v>
      </c>
      <c r="B27" s="45"/>
      <c r="C27" s="46"/>
      <c r="D27" s="30"/>
      <c r="E27" s="47" t="s">
        <v>1</v>
      </c>
      <c r="F27" s="47"/>
    </row>
    <row r="28" spans="1:6" ht="9.9499999999999993" customHeight="1" x14ac:dyDescent="0.25"/>
    <row r="29" spans="1:6" x14ac:dyDescent="0.25">
      <c r="A29" s="48"/>
      <c r="B29" s="49"/>
      <c r="C29" s="50"/>
      <c r="E29" s="51"/>
      <c r="F29" s="51"/>
    </row>
    <row r="30" spans="1:6" s="30" customFormat="1" ht="17.25" x14ac:dyDescent="0.25">
      <c r="A30" s="44" t="s">
        <v>36</v>
      </c>
      <c r="B30" s="67"/>
      <c r="C30" s="67"/>
      <c r="E30" s="30" t="s">
        <v>1</v>
      </c>
    </row>
    <row r="31" spans="1:6" x14ac:dyDescent="0.25">
      <c r="A31" s="53"/>
      <c r="B31" s="54"/>
      <c r="C31" s="55"/>
      <c r="D31" s="30"/>
      <c r="E31" s="30"/>
      <c r="F31" s="30"/>
    </row>
    <row r="32" spans="1:6" ht="8.1" customHeight="1" x14ac:dyDescent="0.25">
      <c r="A32" s="32"/>
    </row>
    <row r="33" spans="1:6" x14ac:dyDescent="0.25">
      <c r="A33" s="31" t="s">
        <v>20</v>
      </c>
    </row>
    <row r="34" spans="1:6" ht="18.75" x14ac:dyDescent="0.3">
      <c r="A34" s="118" t="s">
        <v>47</v>
      </c>
      <c r="B34" s="118"/>
      <c r="C34" s="118"/>
      <c r="D34" s="118"/>
      <c r="E34" s="118"/>
      <c r="F34" s="118"/>
    </row>
  </sheetData>
  <sheetProtection algorithmName="SHA-512" hashValue="RHDCVZJJY174MeTwoaneBsZQ+vp2gystH2Odz1hPk8/v2nV+Bi79FMpb/6Joj6crKATqM8KczST9vC4GiuMOCA==" saltValue="9akHKafzdqvQdnOdZRlTaw==" spinCount="100000" sheet="1" objects="1" scenarios="1"/>
  <mergeCells count="2">
    <mergeCell ref="A2:F2"/>
    <mergeCell ref="A34:F34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view="pageBreakPreview" zoomScaleNormal="100" zoomScaleSheetLayoutView="100" workbookViewId="0">
      <pane ySplit="9" topLeftCell="A10" activePane="bottomLeft" state="frozen"/>
      <selection activeCell="A7" sqref="A7"/>
      <selection pane="bottomLeft" sqref="A1:XFD1048576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10" t="str">
        <f>'Grades K'!A1</f>
        <v>2022-23</v>
      </c>
      <c r="B1" s="112" t="s">
        <v>45</v>
      </c>
      <c r="C1" s="112"/>
      <c r="D1" s="112"/>
      <c r="E1" s="112"/>
      <c r="F1" s="112"/>
    </row>
    <row r="2" spans="1:6" ht="16.5" thickBot="1" x14ac:dyDescent="0.3">
      <c r="A2" s="117" t="str">
        <f>'Grades K'!A2:F2</f>
        <v>August 22nd - August 31st</v>
      </c>
      <c r="B2" s="117"/>
      <c r="C2" s="117"/>
      <c r="D2" s="117"/>
      <c r="E2" s="117"/>
      <c r="F2" s="117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33</v>
      </c>
      <c r="F6" s="2"/>
    </row>
    <row r="7" spans="1:6" s="40" customFormat="1" x14ac:dyDescent="0.25">
      <c r="A7" s="2"/>
      <c r="B7" s="2">
        <v>28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x14ac:dyDescent="0.25">
      <c r="A10" s="18">
        <f>'Grades K'!A11</f>
        <v>44795</v>
      </c>
      <c r="B10" s="23"/>
      <c r="C10" s="1"/>
      <c r="D10" s="14"/>
      <c r="E10" s="14">
        <f>IF(B10&gt;$B$7,(B10-$B$7)*$E$7,0)</f>
        <v>0</v>
      </c>
      <c r="F10" s="15">
        <f t="shared" ref="F10:F11" si="0">D10+E10</f>
        <v>0</v>
      </c>
    </row>
    <row r="11" spans="1:6" x14ac:dyDescent="0.25">
      <c r="A11" s="18">
        <f>'Grades K'!A12</f>
        <v>44796</v>
      </c>
      <c r="B11" s="23"/>
      <c r="C11" s="1"/>
      <c r="D11" s="14"/>
      <c r="E11" s="14">
        <f t="shared" ref="E11" si="1">IF(B11&gt;$B$7,(B11-$B$7)*$E$7,0)</f>
        <v>0</v>
      </c>
      <c r="F11" s="15">
        <f t="shared" si="0"/>
        <v>0</v>
      </c>
    </row>
    <row r="12" spans="1:6" x14ac:dyDescent="0.25">
      <c r="A12" s="18">
        <f>'Grades K'!A13</f>
        <v>44797</v>
      </c>
      <c r="B12" s="23"/>
      <c r="C12" s="1"/>
      <c r="D12" s="14"/>
      <c r="E12" s="14">
        <f t="shared" ref="E12" si="2">IF(B12&gt;$B$7,(B12-$B$7)*$E$7,0)</f>
        <v>0</v>
      </c>
      <c r="F12" s="15">
        <f t="shared" ref="F12" si="3">D12+E12</f>
        <v>0</v>
      </c>
    </row>
    <row r="13" spans="1:6" x14ac:dyDescent="0.25">
      <c r="A13" s="18">
        <f>'Grades K'!A14</f>
        <v>44798</v>
      </c>
      <c r="B13" s="23"/>
      <c r="C13" s="1"/>
      <c r="D13" s="14"/>
      <c r="E13" s="14">
        <f t="shared" ref="E13:E16" si="4">IF(B13&gt;$B$7,(B13-$B$7)*$E$7,0)</f>
        <v>0</v>
      </c>
      <c r="F13" s="15">
        <f t="shared" ref="F13:F16" si="5">D13+E13</f>
        <v>0</v>
      </c>
    </row>
    <row r="14" spans="1:6" x14ac:dyDescent="0.25">
      <c r="A14" s="18">
        <f>'Grades K'!A15</f>
        <v>44799</v>
      </c>
      <c r="B14" s="23"/>
      <c r="C14" s="1"/>
      <c r="D14" s="14"/>
      <c r="E14" s="14">
        <f t="shared" si="4"/>
        <v>0</v>
      </c>
      <c r="F14" s="15">
        <f t="shared" si="5"/>
        <v>0</v>
      </c>
    </row>
    <row r="15" spans="1:6" x14ac:dyDescent="0.25">
      <c r="A15" s="18">
        <f>'Grades K'!A16</f>
        <v>44802</v>
      </c>
      <c r="B15" s="23"/>
      <c r="C15" s="1"/>
      <c r="D15" s="14"/>
      <c r="E15" s="14">
        <f t="shared" si="4"/>
        <v>0</v>
      </c>
      <c r="F15" s="15">
        <f t="shared" si="5"/>
        <v>0</v>
      </c>
    </row>
    <row r="16" spans="1:6" x14ac:dyDescent="0.25">
      <c r="A16" s="18">
        <f>'Grades K'!A17</f>
        <v>44803</v>
      </c>
      <c r="B16" s="23"/>
      <c r="C16" s="1"/>
      <c r="D16" s="14"/>
      <c r="E16" s="14">
        <f t="shared" si="4"/>
        <v>0</v>
      </c>
      <c r="F16" s="15">
        <f t="shared" si="5"/>
        <v>0</v>
      </c>
    </row>
    <row r="17" spans="1:6" x14ac:dyDescent="0.25">
      <c r="A17" s="18">
        <f>'Grades K'!A18</f>
        <v>44804</v>
      </c>
      <c r="B17" s="96"/>
      <c r="C17" s="1"/>
      <c r="D17" s="14"/>
      <c r="E17" s="14">
        <f t="shared" ref="E17" si="6">IF(B17&gt;$B$7,(B17-$B$7)*$E$7,0)</f>
        <v>0</v>
      </c>
      <c r="F17" s="15">
        <f t="shared" ref="F17" si="7">D17+E17</f>
        <v>0</v>
      </c>
    </row>
    <row r="18" spans="1:6" s="40" customFormat="1" ht="19.5" thickBot="1" x14ac:dyDescent="0.35">
      <c r="A18" s="97" t="s">
        <v>2</v>
      </c>
      <c r="B18" s="98"/>
      <c r="C18" s="98"/>
      <c r="D18" s="99"/>
      <c r="E18" s="99"/>
      <c r="F18" s="100">
        <f>SUM(F10:F17)</f>
        <v>0</v>
      </c>
    </row>
    <row r="19" spans="1:6" ht="8.1" customHeight="1" thickTop="1" x14ac:dyDescent="0.25">
      <c r="A19" s="16"/>
      <c r="B19" s="1"/>
      <c r="C19" s="1"/>
      <c r="D19" s="1"/>
      <c r="E19" s="1"/>
      <c r="F19" s="1"/>
    </row>
    <row r="20" spans="1:6" x14ac:dyDescent="0.25">
      <c r="A20" s="57" t="s">
        <v>19</v>
      </c>
      <c r="B20" s="1"/>
      <c r="C20" s="1"/>
      <c r="D20" s="1"/>
      <c r="E20" s="1"/>
      <c r="F20" s="1"/>
    </row>
    <row r="21" spans="1:6" ht="8.1" customHeight="1" x14ac:dyDescent="0.25">
      <c r="A21" s="16"/>
      <c r="B21" s="1"/>
      <c r="C21" s="1"/>
      <c r="D21" s="1"/>
      <c r="E21" s="1"/>
      <c r="F21" s="1"/>
    </row>
    <row r="22" spans="1:6" x14ac:dyDescent="0.25">
      <c r="A22" s="58" t="s">
        <v>21</v>
      </c>
      <c r="B22" s="1"/>
      <c r="C22" s="1"/>
      <c r="D22" s="1"/>
      <c r="E22" s="1"/>
      <c r="F22" s="1"/>
    </row>
    <row r="23" spans="1:6" x14ac:dyDescent="0.25">
      <c r="A23" s="59" t="s">
        <v>22</v>
      </c>
      <c r="B23" s="1"/>
      <c r="C23" s="1"/>
      <c r="D23" s="1"/>
      <c r="E23" s="1"/>
      <c r="F23" s="1"/>
    </row>
    <row r="24" spans="1:6" ht="9.9499999999999993" customHeight="1" x14ac:dyDescent="0.25"/>
    <row r="25" spans="1:6" x14ac:dyDescent="0.25">
      <c r="A25" s="32"/>
      <c r="B25" s="33"/>
      <c r="C25" s="34"/>
    </row>
    <row r="26" spans="1:6" x14ac:dyDescent="0.25">
      <c r="A26" s="44" t="s">
        <v>13</v>
      </c>
      <c r="B26" s="45"/>
      <c r="C26" s="46"/>
      <c r="D26" s="30"/>
      <c r="E26" s="47" t="s">
        <v>1</v>
      </c>
      <c r="F26" s="47"/>
    </row>
    <row r="27" spans="1:6" ht="9.9499999999999993" customHeight="1" x14ac:dyDescent="0.25"/>
    <row r="28" spans="1:6" x14ac:dyDescent="0.25">
      <c r="A28" s="48"/>
      <c r="B28" s="49"/>
      <c r="C28" s="50"/>
      <c r="E28" s="51"/>
      <c r="F28" s="51"/>
    </row>
    <row r="29" spans="1:6" s="30" customFormat="1" ht="17.25" x14ac:dyDescent="0.25">
      <c r="A29" s="44" t="s">
        <v>36</v>
      </c>
      <c r="B29" s="67"/>
      <c r="C29" s="67"/>
      <c r="E29" s="30" t="s">
        <v>1</v>
      </c>
    </row>
    <row r="30" spans="1:6" x14ac:dyDescent="0.25">
      <c r="A30" s="53"/>
      <c r="B30" s="54"/>
      <c r="C30" s="55"/>
      <c r="D30" s="30"/>
      <c r="E30" s="30"/>
      <c r="F30" s="30"/>
    </row>
    <row r="31" spans="1:6" ht="8.1" customHeight="1" x14ac:dyDescent="0.25">
      <c r="A31" s="32"/>
    </row>
    <row r="32" spans="1:6" x14ac:dyDescent="0.25">
      <c r="A32" s="31" t="s">
        <v>20</v>
      </c>
    </row>
    <row r="33" spans="1:6" ht="18.75" x14ac:dyDescent="0.3">
      <c r="A33" s="118" t="str">
        <f>'Grades K'!A34:F34</f>
        <v xml:space="preserve">   01-0000-0-1103-000-1110-1000-000-108</v>
      </c>
      <c r="B33" s="118"/>
      <c r="C33" s="118"/>
      <c r="D33" s="118"/>
      <c r="E33" s="118"/>
      <c r="F33" s="118"/>
    </row>
  </sheetData>
  <sheetProtection algorithmName="SHA-512" hashValue="4PPlX8kA77MYarAx15mDPFLgjCtNyzMrEghEEM7fUpyDz5pgEYKLyZFxgrFVghBZhOPKI6YTw9G8l/E4UEFK+A==" saltValue="i2kDfdS0f97GES5eRaGUIQ==" spinCount="100000" sheet="1" objects="1" scenarios="1"/>
  <mergeCells count="2">
    <mergeCell ref="A2:F2"/>
    <mergeCell ref="A33:F33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view="pageBreakPreview" zoomScaleNormal="100" zoomScaleSheetLayoutView="100" workbookViewId="0">
      <pane ySplit="9" topLeftCell="A10" activePane="bottomLeft" state="frozen"/>
      <selection activeCell="A7" sqref="A7"/>
      <selection pane="bottomLeft" sqref="A1:XFD1048576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10" t="str">
        <f>'Grades 1-3'!A1</f>
        <v>2022-23</v>
      </c>
      <c r="B1" s="112" t="s">
        <v>38</v>
      </c>
      <c r="C1" s="112"/>
      <c r="D1" s="112"/>
      <c r="E1" s="112"/>
      <c r="F1" s="112"/>
    </row>
    <row r="2" spans="1:6" ht="16.5" thickBot="1" x14ac:dyDescent="0.3">
      <c r="A2" s="117" t="str">
        <f>+'Grades 1-3'!A2:F2</f>
        <v>August 22nd - August 31st</v>
      </c>
      <c r="B2" s="117"/>
      <c r="C2" s="117"/>
      <c r="D2" s="117"/>
      <c r="E2" s="117"/>
      <c r="F2" s="117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23</v>
      </c>
      <c r="F6" s="2"/>
    </row>
    <row r="7" spans="1:6" s="40" customFormat="1" x14ac:dyDescent="0.25">
      <c r="A7" s="2"/>
      <c r="B7" s="2">
        <v>30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x14ac:dyDescent="0.25">
      <c r="A10" s="18">
        <f>'Grades 1-3'!A10</f>
        <v>44795</v>
      </c>
      <c r="B10" s="23"/>
      <c r="C10" s="1"/>
      <c r="D10" s="14"/>
      <c r="E10" s="14">
        <f>IF(B10&gt;$B$7,(B10-$B$7)*$E$7,0)</f>
        <v>0</v>
      </c>
      <c r="F10" s="15">
        <f t="shared" ref="F10" si="0">D10+E10</f>
        <v>0</v>
      </c>
    </row>
    <row r="11" spans="1:6" x14ac:dyDescent="0.25">
      <c r="A11" s="18">
        <f>'Grades 1-3'!A11</f>
        <v>44796</v>
      </c>
      <c r="B11" s="23"/>
      <c r="C11" s="1"/>
      <c r="D11" s="14"/>
      <c r="E11" s="14">
        <f>IF(B11&gt;$B$7,(B11-$B$7)*$E$7,0)</f>
        <v>0</v>
      </c>
      <c r="F11" s="15">
        <f t="shared" ref="F11" si="1">D11+E11</f>
        <v>0</v>
      </c>
    </row>
    <row r="12" spans="1:6" x14ac:dyDescent="0.25">
      <c r="A12" s="18">
        <f>'Grades 1-3'!A12</f>
        <v>44797</v>
      </c>
      <c r="B12" s="23"/>
      <c r="C12" s="1"/>
      <c r="D12" s="14"/>
      <c r="E12" s="14">
        <f>IF(B12&gt;$B$7,(B12-$B$7)*$E$7,0)</f>
        <v>0</v>
      </c>
      <c r="F12" s="15">
        <f t="shared" ref="F12" si="2">D12+E12</f>
        <v>0</v>
      </c>
    </row>
    <row r="13" spans="1:6" x14ac:dyDescent="0.25">
      <c r="A13" s="18">
        <f>'Grades 1-3'!A13</f>
        <v>44798</v>
      </c>
      <c r="B13" s="23"/>
      <c r="C13" s="1"/>
      <c r="D13" s="14"/>
      <c r="E13" s="14">
        <f t="shared" ref="E13:E16" si="3">IF(B13&gt;$B$7,(B13-$B$7)*$E$7,0)</f>
        <v>0</v>
      </c>
      <c r="F13" s="15">
        <f t="shared" ref="F13:F16" si="4">D13+E13</f>
        <v>0</v>
      </c>
    </row>
    <row r="14" spans="1:6" x14ac:dyDescent="0.25">
      <c r="A14" s="18">
        <f>'Grades 1-3'!A14</f>
        <v>44799</v>
      </c>
      <c r="B14" s="23"/>
      <c r="C14" s="1"/>
      <c r="D14" s="14"/>
      <c r="E14" s="14">
        <f t="shared" si="3"/>
        <v>0</v>
      </c>
      <c r="F14" s="15">
        <f t="shared" si="4"/>
        <v>0</v>
      </c>
    </row>
    <row r="15" spans="1:6" x14ac:dyDescent="0.25">
      <c r="A15" s="18">
        <f>'Grades 1-3'!A15</f>
        <v>44802</v>
      </c>
      <c r="B15" s="23"/>
      <c r="C15" s="1"/>
      <c r="D15" s="14"/>
      <c r="E15" s="14">
        <f t="shared" si="3"/>
        <v>0</v>
      </c>
      <c r="F15" s="15">
        <f t="shared" si="4"/>
        <v>0</v>
      </c>
    </row>
    <row r="16" spans="1:6" x14ac:dyDescent="0.25">
      <c r="A16" s="18">
        <f>'Grades 1-3'!A16</f>
        <v>44803</v>
      </c>
      <c r="B16" s="23"/>
      <c r="C16" s="1"/>
      <c r="D16" s="14"/>
      <c r="E16" s="14">
        <f t="shared" si="3"/>
        <v>0</v>
      </c>
      <c r="F16" s="15">
        <f t="shared" si="4"/>
        <v>0</v>
      </c>
    </row>
    <row r="17" spans="1:6" x14ac:dyDescent="0.25">
      <c r="A17" s="18">
        <f>'Grades 1-3'!A17</f>
        <v>44804</v>
      </c>
      <c r="B17" s="96"/>
      <c r="C17" s="1"/>
      <c r="D17" s="14"/>
      <c r="E17" s="14">
        <f t="shared" ref="E17" si="5">IF(B17&gt;$B$7,(B17-$B$7)*$E$7,0)</f>
        <v>0</v>
      </c>
      <c r="F17" s="15">
        <f t="shared" ref="F17" si="6">D17+E17</f>
        <v>0</v>
      </c>
    </row>
    <row r="18" spans="1:6" s="40" customFormat="1" ht="19.5" thickBot="1" x14ac:dyDescent="0.35">
      <c r="A18" s="97" t="s">
        <v>2</v>
      </c>
      <c r="B18" s="98"/>
      <c r="C18" s="98"/>
      <c r="D18" s="99"/>
      <c r="E18" s="99"/>
      <c r="F18" s="100">
        <f>SUM(F10:F17)</f>
        <v>0</v>
      </c>
    </row>
    <row r="19" spans="1:6" s="40" customFormat="1" ht="10.5" customHeight="1" thickTop="1" x14ac:dyDescent="0.3">
      <c r="A19" s="92"/>
      <c r="B19" s="93"/>
      <c r="C19" s="93"/>
      <c r="D19" s="94"/>
      <c r="E19" s="94"/>
      <c r="F19" s="95"/>
    </row>
    <row r="20" spans="1:6" x14ac:dyDescent="0.25">
      <c r="A20" s="57" t="s">
        <v>19</v>
      </c>
      <c r="B20" s="1"/>
      <c r="C20" s="1"/>
      <c r="D20" s="1"/>
      <c r="E20" s="1"/>
      <c r="F20" s="1"/>
    </row>
    <row r="21" spans="1:6" ht="8.1" customHeight="1" x14ac:dyDescent="0.25">
      <c r="A21" s="16"/>
      <c r="B21" s="1"/>
      <c r="C21" s="1"/>
      <c r="D21" s="1"/>
      <c r="E21" s="1"/>
      <c r="F21" s="1"/>
    </row>
    <row r="22" spans="1:6" x14ac:dyDescent="0.25">
      <c r="A22" s="58" t="s">
        <v>21</v>
      </c>
      <c r="B22" s="1"/>
      <c r="C22" s="1"/>
      <c r="D22" s="1"/>
      <c r="E22" s="1"/>
      <c r="F22" s="1"/>
    </row>
    <row r="23" spans="1:6" x14ac:dyDescent="0.25">
      <c r="A23" s="59" t="s">
        <v>22</v>
      </c>
      <c r="B23" s="1"/>
      <c r="C23" s="1"/>
      <c r="D23" s="1"/>
      <c r="E23" s="1"/>
      <c r="F23" s="1"/>
    </row>
    <row r="24" spans="1:6" ht="9.9499999999999993" customHeight="1" x14ac:dyDescent="0.25"/>
    <row r="25" spans="1:6" x14ac:dyDescent="0.25">
      <c r="A25" s="32"/>
      <c r="B25" s="33"/>
      <c r="C25" s="34"/>
    </row>
    <row r="26" spans="1:6" x14ac:dyDescent="0.25">
      <c r="A26" s="44" t="s">
        <v>13</v>
      </c>
      <c r="B26" s="45"/>
      <c r="C26" s="46"/>
      <c r="D26" s="30"/>
      <c r="E26" s="47" t="s">
        <v>1</v>
      </c>
      <c r="F26" s="47"/>
    </row>
    <row r="27" spans="1:6" ht="9.9499999999999993" customHeight="1" x14ac:dyDescent="0.25"/>
    <row r="28" spans="1:6" x14ac:dyDescent="0.25">
      <c r="A28" s="48"/>
      <c r="B28" s="49"/>
      <c r="C28" s="50"/>
      <c r="E28" s="51"/>
      <c r="F28" s="51"/>
    </row>
    <row r="29" spans="1:6" s="30" customFormat="1" ht="17.25" x14ac:dyDescent="0.25">
      <c r="A29" s="44" t="s">
        <v>36</v>
      </c>
      <c r="B29" s="67"/>
      <c r="C29" s="67"/>
      <c r="E29" s="30" t="s">
        <v>1</v>
      </c>
    </row>
    <row r="30" spans="1:6" x14ac:dyDescent="0.25">
      <c r="A30" s="53"/>
      <c r="B30" s="54"/>
      <c r="C30" s="55"/>
      <c r="D30" s="30"/>
      <c r="E30" s="30"/>
      <c r="F30" s="30"/>
    </row>
    <row r="31" spans="1:6" ht="8.1" customHeight="1" x14ac:dyDescent="0.25">
      <c r="A31" s="32"/>
    </row>
    <row r="32" spans="1:6" x14ac:dyDescent="0.25">
      <c r="A32" s="31" t="s">
        <v>20</v>
      </c>
    </row>
    <row r="33" spans="1:6" ht="18.75" x14ac:dyDescent="0.3">
      <c r="A33" s="118" t="str">
        <f>'Grades K'!A34:F34</f>
        <v xml:space="preserve">   01-0000-0-1103-000-1110-1000-000-108</v>
      </c>
      <c r="B33" s="118"/>
      <c r="C33" s="118"/>
      <c r="D33" s="118"/>
      <c r="E33" s="118"/>
      <c r="F33" s="118"/>
    </row>
  </sheetData>
  <sheetProtection algorithmName="SHA-512" hashValue="rZG3Hl6OXdB4qJr7UFQ/1YIeD7CB8ahvIL7VSBTdjxGkFP1xePjFbaWBg+2ZpI/fCtwcxsaZ8U4xtip9EUD6nw==" saltValue="OeSCk12J9NGyfBSo45C0KQ==" spinCount="100000" sheet="1" objects="1" scenarios="1"/>
  <mergeCells count="2">
    <mergeCell ref="A2:F2"/>
    <mergeCell ref="A33:F33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5"/>
  <sheetViews>
    <sheetView view="pageBreakPreview" zoomScaleNormal="100" zoomScaleSheetLayoutView="100" workbookViewId="0">
      <pane ySplit="8" topLeftCell="A53" activePane="bottomLeft" state="frozen"/>
      <selection activeCell="F25" sqref="F25"/>
      <selection pane="bottomLeft" activeCell="A67" sqref="A67"/>
    </sheetView>
  </sheetViews>
  <sheetFormatPr defaultColWidth="9.140625" defaultRowHeight="15" x14ac:dyDescent="0.25"/>
  <cols>
    <col min="1" max="1" width="13.85546875" style="31" customWidth="1"/>
    <col min="2" max="2" width="7.5703125" style="33" customWidth="1"/>
    <col min="3" max="3" width="10" style="31" customWidth="1"/>
    <col min="4" max="4" width="9.140625" style="35" customWidth="1"/>
    <col min="5" max="7" width="9.140625" style="31"/>
    <col min="8" max="8" width="12.28515625" style="31" bestFit="1" customWidth="1"/>
    <col min="9" max="16384" width="9.140625" style="31"/>
  </cols>
  <sheetData>
    <row r="1" spans="1:8" s="30" customFormat="1" ht="15.75" x14ac:dyDescent="0.25">
      <c r="A1" s="115" t="e">
        <f>#REF!</f>
        <v>#REF!</v>
      </c>
      <c r="B1" s="112" t="s">
        <v>49</v>
      </c>
      <c r="C1" s="112"/>
      <c r="D1" s="112"/>
      <c r="E1" s="112"/>
      <c r="F1" s="112"/>
      <c r="G1" s="112"/>
      <c r="H1" s="112"/>
    </row>
    <row r="2" spans="1:8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</row>
    <row r="3" spans="1:8" ht="8.1" customHeight="1" x14ac:dyDescent="0.25">
      <c r="A3" s="1"/>
      <c r="B3" s="17"/>
      <c r="C3" s="1"/>
      <c r="D3" s="19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63"/>
      <c r="D4" s="37"/>
      <c r="E4" s="38"/>
      <c r="F4" s="38"/>
      <c r="G4" s="38"/>
      <c r="H4" s="22" t="s">
        <v>14</v>
      </c>
    </row>
    <row r="5" spans="1:8" s="40" customFormat="1" ht="30" x14ac:dyDescent="0.25">
      <c r="A5" s="5"/>
      <c r="B5" s="3"/>
      <c r="C5" s="114" t="s">
        <v>11</v>
      </c>
      <c r="D5" s="24"/>
      <c r="E5" s="114"/>
      <c r="F5" s="114"/>
      <c r="G5" s="114" t="s">
        <v>34</v>
      </c>
      <c r="H5" s="4"/>
    </row>
    <row r="6" spans="1:8" s="40" customFormat="1" x14ac:dyDescent="0.25">
      <c r="A6" s="68" t="s">
        <v>0</v>
      </c>
      <c r="B6" s="7"/>
      <c r="C6" s="114">
        <v>32</v>
      </c>
      <c r="D6" s="24"/>
      <c r="E6" s="9"/>
      <c r="F6" s="9"/>
      <c r="G6" s="9">
        <v>3</v>
      </c>
      <c r="H6" s="4"/>
    </row>
    <row r="7" spans="1:8" s="32" customFormat="1" x14ac:dyDescent="0.25">
      <c r="A7" s="10"/>
      <c r="B7" s="71"/>
      <c r="C7" s="10" t="s">
        <v>17</v>
      </c>
      <c r="D7" s="11"/>
      <c r="E7" s="10"/>
      <c r="F7" s="10"/>
      <c r="G7" s="10"/>
      <c r="H7" s="10"/>
    </row>
    <row r="8" spans="1:8" s="32" customFormat="1" x14ac:dyDescent="0.25">
      <c r="A8" s="10" t="s">
        <v>1</v>
      </c>
      <c r="B8" s="71" t="s">
        <v>5</v>
      </c>
      <c r="C8" s="10" t="s">
        <v>18</v>
      </c>
      <c r="D8" s="11"/>
      <c r="E8" s="10"/>
      <c r="F8" s="10"/>
      <c r="G8" s="10"/>
      <c r="H8" s="10" t="s">
        <v>4</v>
      </c>
    </row>
    <row r="9" spans="1:8" x14ac:dyDescent="0.25">
      <c r="A9" s="18">
        <f>'Grades 1-3'!A10</f>
        <v>44795</v>
      </c>
      <c r="B9" s="25">
        <v>1</v>
      </c>
      <c r="C9" s="23"/>
      <c r="D9" s="61"/>
      <c r="E9" s="14"/>
      <c r="F9" s="14"/>
      <c r="G9" s="14">
        <f>IF(C9&gt;$C$6,(C9-$C$6)*$G$6,0)</f>
        <v>0</v>
      </c>
      <c r="H9" s="15">
        <f t="shared" ref="H9:H50" si="0">E9+F9+G9</f>
        <v>0</v>
      </c>
    </row>
    <row r="10" spans="1:8" x14ac:dyDescent="0.25">
      <c r="A10" s="18"/>
      <c r="B10" s="25">
        <v>2</v>
      </c>
      <c r="C10" s="23"/>
      <c r="D10" s="61"/>
      <c r="E10" s="14"/>
      <c r="F10" s="14"/>
      <c r="G10" s="14">
        <f t="shared" ref="G10:G18" si="1">IF(C10&gt;$C$6,(C10-$C$6)*$G$6,0)</f>
        <v>0</v>
      </c>
      <c r="H10" s="15">
        <f t="shared" si="0"/>
        <v>0</v>
      </c>
    </row>
    <row r="11" spans="1:8" x14ac:dyDescent="0.25">
      <c r="A11" s="18"/>
      <c r="B11" s="25">
        <v>3</v>
      </c>
      <c r="C11" s="23"/>
      <c r="D11" s="61"/>
      <c r="E11" s="14"/>
      <c r="F11" s="14"/>
      <c r="G11" s="14">
        <f t="shared" si="1"/>
        <v>0</v>
      </c>
      <c r="H11" s="15">
        <f t="shared" si="0"/>
        <v>0</v>
      </c>
    </row>
    <row r="12" spans="1:8" x14ac:dyDescent="0.25">
      <c r="A12" s="18"/>
      <c r="B12" s="25">
        <v>4</v>
      </c>
      <c r="C12" s="23"/>
      <c r="D12" s="61"/>
      <c r="E12" s="14"/>
      <c r="F12" s="14"/>
      <c r="G12" s="14">
        <f t="shared" si="1"/>
        <v>0</v>
      </c>
      <c r="H12" s="15">
        <f t="shared" si="0"/>
        <v>0</v>
      </c>
    </row>
    <row r="13" spans="1:8" x14ac:dyDescent="0.25">
      <c r="A13" s="18"/>
      <c r="B13" s="25">
        <v>5</v>
      </c>
      <c r="C13" s="23"/>
      <c r="D13" s="61"/>
      <c r="E13" s="14"/>
      <c r="F13" s="14"/>
      <c r="G13" s="14">
        <f t="shared" si="1"/>
        <v>0</v>
      </c>
      <c r="H13" s="15">
        <f t="shared" si="0"/>
        <v>0</v>
      </c>
    </row>
    <row r="14" spans="1:8" x14ac:dyDescent="0.25">
      <c r="A14" s="18"/>
      <c r="B14" s="25">
        <v>6</v>
      </c>
      <c r="C14" s="23"/>
      <c r="D14" s="61"/>
      <c r="E14" s="14"/>
      <c r="F14" s="14"/>
      <c r="G14" s="14">
        <f t="shared" si="1"/>
        <v>0</v>
      </c>
      <c r="H14" s="15">
        <f t="shared" si="0"/>
        <v>0</v>
      </c>
    </row>
    <row r="15" spans="1:8" x14ac:dyDescent="0.25">
      <c r="A15" s="18">
        <v>44432</v>
      </c>
      <c r="B15" s="60">
        <f>IF($B$9&gt;0,$B$9,0)</f>
        <v>1</v>
      </c>
      <c r="C15" s="23"/>
      <c r="D15" s="61"/>
      <c r="E15" s="14"/>
      <c r="F15" s="14"/>
      <c r="G15" s="14">
        <f t="shared" si="1"/>
        <v>0</v>
      </c>
      <c r="H15" s="15">
        <f t="shared" si="0"/>
        <v>0</v>
      </c>
    </row>
    <row r="16" spans="1:8" x14ac:dyDescent="0.25">
      <c r="A16" s="18"/>
      <c r="B16" s="28">
        <f t="shared" ref="B16" si="2">IF($B$10&gt;0,$B$10,0)</f>
        <v>2</v>
      </c>
      <c r="C16" s="23"/>
      <c r="D16" s="61"/>
      <c r="E16" s="14"/>
      <c r="F16" s="14"/>
      <c r="G16" s="14">
        <f t="shared" si="1"/>
        <v>0</v>
      </c>
      <c r="H16" s="15">
        <f t="shared" si="0"/>
        <v>0</v>
      </c>
    </row>
    <row r="17" spans="1:8" x14ac:dyDescent="0.25">
      <c r="A17" s="18"/>
      <c r="B17" s="28">
        <f>IF($B$11&gt;0,$B$11,0)</f>
        <v>3</v>
      </c>
      <c r="C17" s="23"/>
      <c r="D17" s="61"/>
      <c r="E17" s="14"/>
      <c r="F17" s="14"/>
      <c r="G17" s="14">
        <f t="shared" si="1"/>
        <v>0</v>
      </c>
      <c r="H17" s="15">
        <f t="shared" si="0"/>
        <v>0</v>
      </c>
    </row>
    <row r="18" spans="1:8" x14ac:dyDescent="0.25">
      <c r="A18" s="18"/>
      <c r="B18" s="28">
        <f t="shared" ref="B18" si="3">IF($B$12&gt;0,$B$12,0)</f>
        <v>4</v>
      </c>
      <c r="C18" s="23"/>
      <c r="D18" s="61"/>
      <c r="E18" s="14"/>
      <c r="F18" s="14"/>
      <c r="G18" s="14">
        <f t="shared" si="1"/>
        <v>0</v>
      </c>
      <c r="H18" s="15">
        <f t="shared" si="0"/>
        <v>0</v>
      </c>
    </row>
    <row r="19" spans="1:8" x14ac:dyDescent="0.25">
      <c r="A19" s="18"/>
      <c r="B19" s="28">
        <f>IF($B$13&gt;0,$B$13,0)</f>
        <v>5</v>
      </c>
      <c r="C19" s="23"/>
      <c r="D19" s="61"/>
      <c r="E19" s="14"/>
      <c r="F19" s="14"/>
      <c r="G19" s="14">
        <f>IF(C19&gt;$C$6,(C19-$C$6)*$G$6,0)</f>
        <v>0</v>
      </c>
      <c r="H19" s="15">
        <f t="shared" si="0"/>
        <v>0</v>
      </c>
    </row>
    <row r="20" spans="1:8" x14ac:dyDescent="0.25">
      <c r="A20" s="18"/>
      <c r="B20" s="69">
        <f t="shared" ref="B20" si="4">IF($B$14&gt;0,$B$14,0)</f>
        <v>6</v>
      </c>
      <c r="C20" s="23"/>
      <c r="D20" s="61"/>
      <c r="E20" s="14"/>
      <c r="F20" s="14"/>
      <c r="G20" s="14">
        <f t="shared" ref="G20:G24" si="5">IF(C20&gt;$C$6,(C20-$C$6)*$G$6,0)</f>
        <v>0</v>
      </c>
      <c r="H20" s="15">
        <f t="shared" si="0"/>
        <v>0</v>
      </c>
    </row>
    <row r="21" spans="1:8" x14ac:dyDescent="0.25">
      <c r="A21" s="18">
        <f>'Grades 1-3'!A13</f>
        <v>44798</v>
      </c>
      <c r="B21" s="60">
        <f>IF($B$9&gt;0,$B$9,0)</f>
        <v>1</v>
      </c>
      <c r="C21" s="23"/>
      <c r="D21" s="61"/>
      <c r="E21" s="14"/>
      <c r="F21" s="14"/>
      <c r="G21" s="14">
        <f t="shared" si="5"/>
        <v>0</v>
      </c>
      <c r="H21" s="15">
        <f t="shared" si="0"/>
        <v>0</v>
      </c>
    </row>
    <row r="22" spans="1:8" x14ac:dyDescent="0.25">
      <c r="A22" s="18"/>
      <c r="B22" s="28">
        <f t="shared" ref="B22" si="6">IF($B$10&gt;0,$B$10,0)</f>
        <v>2</v>
      </c>
      <c r="C22" s="23"/>
      <c r="D22" s="61"/>
      <c r="E22" s="14"/>
      <c r="F22" s="14"/>
      <c r="G22" s="14">
        <f t="shared" si="5"/>
        <v>0</v>
      </c>
      <c r="H22" s="15">
        <f t="shared" si="0"/>
        <v>0</v>
      </c>
    </row>
    <row r="23" spans="1:8" x14ac:dyDescent="0.25">
      <c r="A23" s="18"/>
      <c r="B23" s="28">
        <f>IF($B$11&gt;0,$B$11,0)</f>
        <v>3</v>
      </c>
      <c r="C23" s="23"/>
      <c r="D23" s="61"/>
      <c r="E23" s="14"/>
      <c r="F23" s="14"/>
      <c r="G23" s="14">
        <f t="shared" si="5"/>
        <v>0</v>
      </c>
      <c r="H23" s="15">
        <f t="shared" si="0"/>
        <v>0</v>
      </c>
    </row>
    <row r="24" spans="1:8" x14ac:dyDescent="0.25">
      <c r="A24" s="18"/>
      <c r="B24" s="28">
        <f t="shared" ref="B24" si="7">IF($B$12&gt;0,$B$12,0)</f>
        <v>4</v>
      </c>
      <c r="C24" s="23"/>
      <c r="D24" s="61"/>
      <c r="E24" s="14"/>
      <c r="F24" s="14"/>
      <c r="G24" s="14">
        <f t="shared" si="5"/>
        <v>0</v>
      </c>
      <c r="H24" s="15">
        <f t="shared" si="0"/>
        <v>0</v>
      </c>
    </row>
    <row r="25" spans="1:8" x14ac:dyDescent="0.25">
      <c r="A25" s="18"/>
      <c r="B25" s="28">
        <f>IF($B$13&gt;0,$B$13,0)</f>
        <v>5</v>
      </c>
      <c r="C25" s="23"/>
      <c r="D25" s="61"/>
      <c r="E25" s="14"/>
      <c r="F25" s="14"/>
      <c r="G25" s="14">
        <f>IF(C25&gt;$C$6,(C25-$C$6)*$G$6,0)</f>
        <v>0</v>
      </c>
      <c r="H25" s="15">
        <f t="shared" si="0"/>
        <v>0</v>
      </c>
    </row>
    <row r="26" spans="1:8" x14ac:dyDescent="0.25">
      <c r="A26" s="18"/>
      <c r="B26" s="69">
        <f t="shared" ref="B26" si="8">IF($B$14&gt;0,$B$14,0)</f>
        <v>6</v>
      </c>
      <c r="C26" s="23"/>
      <c r="D26" s="61"/>
      <c r="E26" s="14"/>
      <c r="F26" s="14"/>
      <c r="G26" s="14">
        <f t="shared" ref="G26:G50" si="9">IF(C26&gt;$C$6,(C26-$C$6)*$G$6,0)</f>
        <v>0</v>
      </c>
      <c r="H26" s="15">
        <f t="shared" si="0"/>
        <v>0</v>
      </c>
    </row>
    <row r="27" spans="1:8" x14ac:dyDescent="0.25">
      <c r="A27" s="18">
        <f>'Grades 1-3'!A14</f>
        <v>44799</v>
      </c>
      <c r="B27" s="70">
        <f t="shared" ref="B27" si="10">IF($B$9&gt;0,$B$9," ")</f>
        <v>1</v>
      </c>
      <c r="C27" s="23"/>
      <c r="D27" s="61"/>
      <c r="E27" s="14"/>
      <c r="F27" s="14"/>
      <c r="G27" s="14">
        <f t="shared" si="9"/>
        <v>0</v>
      </c>
      <c r="H27" s="15">
        <f t="shared" si="0"/>
        <v>0</v>
      </c>
    </row>
    <row r="28" spans="1:8" x14ac:dyDescent="0.25">
      <c r="A28" s="18"/>
      <c r="B28" s="26">
        <f t="shared" ref="B28" si="11">IF($B$10&gt;0,$B$10," ")</f>
        <v>2</v>
      </c>
      <c r="C28" s="23"/>
      <c r="D28" s="61"/>
      <c r="E28" s="14"/>
      <c r="F28" s="14"/>
      <c r="G28" s="14">
        <f t="shared" si="9"/>
        <v>0</v>
      </c>
      <c r="H28" s="15">
        <f t="shared" si="0"/>
        <v>0</v>
      </c>
    </row>
    <row r="29" spans="1:8" x14ac:dyDescent="0.25">
      <c r="A29" s="18"/>
      <c r="B29" s="26">
        <f t="shared" ref="B29" si="12">IF($B$11&gt;0,$B$11," ")</f>
        <v>3</v>
      </c>
      <c r="C29" s="23"/>
      <c r="D29" s="61"/>
      <c r="E29" s="14"/>
      <c r="F29" s="14"/>
      <c r="G29" s="14">
        <f t="shared" si="9"/>
        <v>0</v>
      </c>
      <c r="H29" s="15">
        <f t="shared" si="0"/>
        <v>0</v>
      </c>
    </row>
    <row r="30" spans="1:8" x14ac:dyDescent="0.25">
      <c r="A30" s="18"/>
      <c r="B30" s="26">
        <f t="shared" ref="B30" si="13">IF($B$12&gt;0,$B$12," ")</f>
        <v>4</v>
      </c>
      <c r="C30" s="23"/>
      <c r="D30" s="61"/>
      <c r="E30" s="14"/>
      <c r="F30" s="14"/>
      <c r="G30" s="14">
        <f t="shared" si="9"/>
        <v>0</v>
      </c>
      <c r="H30" s="15">
        <f t="shared" si="0"/>
        <v>0</v>
      </c>
    </row>
    <row r="31" spans="1:8" x14ac:dyDescent="0.25">
      <c r="A31" s="18"/>
      <c r="B31" s="28">
        <f>IF($B$13&gt;0,$B$13,0)</f>
        <v>5</v>
      </c>
      <c r="C31" s="23"/>
      <c r="D31" s="61"/>
      <c r="E31" s="14"/>
      <c r="F31" s="14"/>
      <c r="G31" s="14">
        <f t="shared" si="9"/>
        <v>0</v>
      </c>
      <c r="H31" s="15">
        <f t="shared" si="0"/>
        <v>0</v>
      </c>
    </row>
    <row r="32" spans="1:8" x14ac:dyDescent="0.25">
      <c r="A32" s="18"/>
      <c r="B32" s="27">
        <f t="shared" ref="B32" si="14">IF($B$14&gt;0,$B$14," ")</f>
        <v>6</v>
      </c>
      <c r="C32" s="23"/>
      <c r="D32" s="61"/>
      <c r="E32" s="14"/>
      <c r="F32" s="14"/>
      <c r="G32" s="14">
        <f t="shared" si="9"/>
        <v>0</v>
      </c>
      <c r="H32" s="15">
        <f t="shared" si="0"/>
        <v>0</v>
      </c>
    </row>
    <row r="33" spans="1:8" x14ac:dyDescent="0.25">
      <c r="A33" s="18">
        <f>'Grades 1-3'!A15</f>
        <v>44802</v>
      </c>
      <c r="B33" s="70">
        <f t="shared" ref="B33" si="15">IF($B$9&gt;0,$B$9," ")</f>
        <v>1</v>
      </c>
      <c r="C33" s="23"/>
      <c r="D33" s="61"/>
      <c r="E33" s="14"/>
      <c r="F33" s="14"/>
      <c r="G33" s="14">
        <f t="shared" si="9"/>
        <v>0</v>
      </c>
      <c r="H33" s="15">
        <f t="shared" si="0"/>
        <v>0</v>
      </c>
    </row>
    <row r="34" spans="1:8" x14ac:dyDescent="0.25">
      <c r="A34" s="18"/>
      <c r="B34" s="26">
        <f t="shared" ref="B34" si="16">IF($B$10&gt;0,$B$10," ")</f>
        <v>2</v>
      </c>
      <c r="C34" s="23"/>
      <c r="D34" s="61"/>
      <c r="E34" s="14"/>
      <c r="F34" s="14"/>
      <c r="G34" s="14">
        <f t="shared" si="9"/>
        <v>0</v>
      </c>
      <c r="H34" s="15">
        <f t="shared" si="0"/>
        <v>0</v>
      </c>
    </row>
    <row r="35" spans="1:8" x14ac:dyDescent="0.25">
      <c r="A35" s="18"/>
      <c r="B35" s="26">
        <f t="shared" ref="B35" si="17">IF($B$11&gt;0,$B$11," ")</f>
        <v>3</v>
      </c>
      <c r="C35" s="23"/>
      <c r="D35" s="61"/>
      <c r="E35" s="14"/>
      <c r="F35" s="14"/>
      <c r="G35" s="14">
        <f t="shared" si="9"/>
        <v>0</v>
      </c>
      <c r="H35" s="15">
        <f t="shared" si="0"/>
        <v>0</v>
      </c>
    </row>
    <row r="36" spans="1:8" x14ac:dyDescent="0.25">
      <c r="A36" s="18"/>
      <c r="B36" s="26">
        <f t="shared" ref="B36" si="18">IF($B$12&gt;0,$B$12," ")</f>
        <v>4</v>
      </c>
      <c r="C36" s="23"/>
      <c r="D36" s="61"/>
      <c r="E36" s="14"/>
      <c r="F36" s="14"/>
      <c r="G36" s="14">
        <f t="shared" si="9"/>
        <v>0</v>
      </c>
      <c r="H36" s="15">
        <f t="shared" si="0"/>
        <v>0</v>
      </c>
    </row>
    <row r="37" spans="1:8" x14ac:dyDescent="0.25">
      <c r="A37" s="18"/>
      <c r="B37" s="28">
        <f>IF($B$13&gt;0,$B$13,0)</f>
        <v>5</v>
      </c>
      <c r="C37" s="23"/>
      <c r="D37" s="61"/>
      <c r="E37" s="14"/>
      <c r="F37" s="14"/>
      <c r="G37" s="14">
        <f t="shared" si="9"/>
        <v>0</v>
      </c>
      <c r="H37" s="15">
        <f t="shared" si="0"/>
        <v>0</v>
      </c>
    </row>
    <row r="38" spans="1:8" x14ac:dyDescent="0.25">
      <c r="A38" s="18"/>
      <c r="B38" s="27">
        <f t="shared" ref="B38" si="19">IF($B$14&gt;0,$B$14," ")</f>
        <v>6</v>
      </c>
      <c r="C38" s="23"/>
      <c r="D38" s="61"/>
      <c r="E38" s="14"/>
      <c r="F38" s="14"/>
      <c r="G38" s="14">
        <f t="shared" si="9"/>
        <v>0</v>
      </c>
      <c r="H38" s="15">
        <f t="shared" si="0"/>
        <v>0</v>
      </c>
    </row>
    <row r="39" spans="1:8" x14ac:dyDescent="0.25">
      <c r="A39" s="18">
        <f>'Grades 1-3'!A16</f>
        <v>44803</v>
      </c>
      <c r="B39" s="70">
        <f t="shared" ref="B39" si="20">IF($B$9&gt;0,$B$9," ")</f>
        <v>1</v>
      </c>
      <c r="C39" s="23"/>
      <c r="D39" s="61"/>
      <c r="E39" s="14"/>
      <c r="F39" s="14"/>
      <c r="G39" s="14">
        <f t="shared" si="9"/>
        <v>0</v>
      </c>
      <c r="H39" s="15">
        <f t="shared" si="0"/>
        <v>0</v>
      </c>
    </row>
    <row r="40" spans="1:8" x14ac:dyDescent="0.25">
      <c r="A40" s="18"/>
      <c r="B40" s="26">
        <f t="shared" ref="B40" si="21">IF($B$10&gt;0,$B$10," ")</f>
        <v>2</v>
      </c>
      <c r="C40" s="23"/>
      <c r="D40" s="61"/>
      <c r="E40" s="14"/>
      <c r="F40" s="14"/>
      <c r="G40" s="14">
        <f t="shared" si="9"/>
        <v>0</v>
      </c>
      <c r="H40" s="15">
        <f t="shared" si="0"/>
        <v>0</v>
      </c>
    </row>
    <row r="41" spans="1:8" x14ac:dyDescent="0.25">
      <c r="A41" s="18"/>
      <c r="B41" s="26">
        <f t="shared" ref="B41" si="22">IF($B$11&gt;0,$B$11," ")</f>
        <v>3</v>
      </c>
      <c r="C41" s="23"/>
      <c r="D41" s="61"/>
      <c r="E41" s="14"/>
      <c r="F41" s="14"/>
      <c r="G41" s="14">
        <f t="shared" si="9"/>
        <v>0</v>
      </c>
      <c r="H41" s="15">
        <f t="shared" si="0"/>
        <v>0</v>
      </c>
    </row>
    <row r="42" spans="1:8" x14ac:dyDescent="0.25">
      <c r="A42" s="18"/>
      <c r="B42" s="26">
        <f t="shared" ref="B42" si="23">IF($B$12&gt;0,$B$12," ")</f>
        <v>4</v>
      </c>
      <c r="C42" s="23"/>
      <c r="D42" s="61"/>
      <c r="E42" s="14"/>
      <c r="F42" s="14"/>
      <c r="G42" s="14">
        <f t="shared" si="9"/>
        <v>0</v>
      </c>
      <c r="H42" s="15">
        <f t="shared" si="0"/>
        <v>0</v>
      </c>
    </row>
    <row r="43" spans="1:8" x14ac:dyDescent="0.25">
      <c r="A43" s="18"/>
      <c r="B43" s="28">
        <f>IF($B$13&gt;0,$B$13,0)</f>
        <v>5</v>
      </c>
      <c r="C43" s="23"/>
      <c r="D43" s="61"/>
      <c r="E43" s="14"/>
      <c r="F43" s="14"/>
      <c r="G43" s="14">
        <f t="shared" si="9"/>
        <v>0</v>
      </c>
      <c r="H43" s="15">
        <f t="shared" si="0"/>
        <v>0</v>
      </c>
    </row>
    <row r="44" spans="1:8" x14ac:dyDescent="0.25">
      <c r="A44" s="18"/>
      <c r="B44" s="27">
        <f t="shared" ref="B44" si="24">IF($B$14&gt;0,$B$14," ")</f>
        <v>6</v>
      </c>
      <c r="C44" s="23"/>
      <c r="D44" s="61"/>
      <c r="E44" s="14"/>
      <c r="F44" s="14"/>
      <c r="G44" s="14">
        <f t="shared" si="9"/>
        <v>0</v>
      </c>
      <c r="H44" s="15">
        <f t="shared" si="0"/>
        <v>0</v>
      </c>
    </row>
    <row r="45" spans="1:8" x14ac:dyDescent="0.25">
      <c r="A45" s="18">
        <f>'Grades 1-3'!A17</f>
        <v>44804</v>
      </c>
      <c r="B45" s="70">
        <f t="shared" ref="B45" si="25">IF($B$9&gt;0,$B$9," ")</f>
        <v>1</v>
      </c>
      <c r="C45" s="23"/>
      <c r="D45" s="61"/>
      <c r="E45" s="14"/>
      <c r="F45" s="14"/>
      <c r="G45" s="14">
        <f t="shared" si="9"/>
        <v>0</v>
      </c>
      <c r="H45" s="15">
        <f t="shared" si="0"/>
        <v>0</v>
      </c>
    </row>
    <row r="46" spans="1:8" x14ac:dyDescent="0.25">
      <c r="A46" s="18"/>
      <c r="B46" s="26">
        <f t="shared" ref="B46" si="26">IF($B$10&gt;0,$B$10," ")</f>
        <v>2</v>
      </c>
      <c r="C46" s="23"/>
      <c r="D46" s="61"/>
      <c r="E46" s="14"/>
      <c r="F46" s="14"/>
      <c r="G46" s="14">
        <f t="shared" si="9"/>
        <v>0</v>
      </c>
      <c r="H46" s="15">
        <f t="shared" si="0"/>
        <v>0</v>
      </c>
    </row>
    <row r="47" spans="1:8" x14ac:dyDescent="0.25">
      <c r="A47" s="18"/>
      <c r="B47" s="26">
        <f t="shared" ref="B47" si="27">IF($B$11&gt;0,$B$11," ")</f>
        <v>3</v>
      </c>
      <c r="C47" s="23"/>
      <c r="D47" s="61"/>
      <c r="E47" s="14"/>
      <c r="F47" s="14"/>
      <c r="G47" s="14">
        <f t="shared" si="9"/>
        <v>0</v>
      </c>
      <c r="H47" s="15">
        <f t="shared" si="0"/>
        <v>0</v>
      </c>
    </row>
    <row r="48" spans="1:8" x14ac:dyDescent="0.25">
      <c r="A48" s="18"/>
      <c r="B48" s="26">
        <f t="shared" ref="B48" si="28">IF($B$12&gt;0,$B$12," ")</f>
        <v>4</v>
      </c>
      <c r="C48" s="23"/>
      <c r="D48" s="61"/>
      <c r="E48" s="14"/>
      <c r="F48" s="14"/>
      <c r="G48" s="14">
        <f t="shared" si="9"/>
        <v>0</v>
      </c>
      <c r="H48" s="15">
        <f t="shared" si="0"/>
        <v>0</v>
      </c>
    </row>
    <row r="49" spans="1:8" x14ac:dyDescent="0.25">
      <c r="A49" s="18"/>
      <c r="B49" s="28">
        <f t="shared" ref="B49" si="29">IF($B$13&gt;0,$B$13,0)</f>
        <v>5</v>
      </c>
      <c r="C49" s="23"/>
      <c r="D49" s="61"/>
      <c r="E49" s="14"/>
      <c r="F49" s="14"/>
      <c r="G49" s="14">
        <f t="shared" si="9"/>
        <v>0</v>
      </c>
      <c r="H49" s="15">
        <f t="shared" si="0"/>
        <v>0</v>
      </c>
    </row>
    <row r="50" spans="1:8" x14ac:dyDescent="0.25">
      <c r="A50" s="18"/>
      <c r="B50" s="26">
        <f t="shared" ref="B50" si="30">IF($B$14&gt;0,$B$14," ")</f>
        <v>6</v>
      </c>
      <c r="C50" s="96"/>
      <c r="D50" s="61"/>
      <c r="E50" s="14"/>
      <c r="F50" s="14"/>
      <c r="G50" s="14">
        <f t="shared" si="9"/>
        <v>0</v>
      </c>
      <c r="H50" s="15">
        <f t="shared" si="0"/>
        <v>0</v>
      </c>
    </row>
    <row r="51" spans="1:8" ht="19.5" thickBot="1" x14ac:dyDescent="0.35">
      <c r="A51" s="108" t="s">
        <v>2</v>
      </c>
      <c r="B51" s="101"/>
      <c r="C51" s="102"/>
      <c r="D51" s="103"/>
      <c r="E51" s="107"/>
      <c r="F51" s="107"/>
      <c r="G51" s="100"/>
      <c r="H51" s="105">
        <f>SUM(H9:H50)</f>
        <v>0</v>
      </c>
    </row>
    <row r="52" spans="1:8" ht="8.1" customHeight="1" thickTop="1" x14ac:dyDescent="0.25">
      <c r="A52" s="16"/>
      <c r="B52" s="1"/>
      <c r="C52" s="1"/>
      <c r="D52" s="1"/>
      <c r="E52" s="1"/>
      <c r="F52" s="1"/>
      <c r="G52" s="1"/>
      <c r="H52" s="1"/>
    </row>
    <row r="53" spans="1:8" x14ac:dyDescent="0.25">
      <c r="A53" s="57" t="s">
        <v>19</v>
      </c>
      <c r="B53" s="1"/>
      <c r="C53" s="1"/>
      <c r="D53" s="1"/>
      <c r="E53" s="1"/>
      <c r="F53" s="1"/>
      <c r="G53" s="1"/>
      <c r="H53" s="1"/>
    </row>
    <row r="54" spans="1:8" ht="8.1" customHeight="1" x14ac:dyDescent="0.25">
      <c r="A54" s="16"/>
      <c r="B54" s="1"/>
      <c r="C54" s="1"/>
      <c r="D54" s="1"/>
      <c r="E54" s="1"/>
      <c r="F54" s="1"/>
      <c r="G54" s="1"/>
      <c r="H54" s="1"/>
    </row>
    <row r="55" spans="1:8" x14ac:dyDescent="0.25">
      <c r="A55" s="58" t="s">
        <v>21</v>
      </c>
      <c r="B55" s="1"/>
      <c r="C55" s="1"/>
      <c r="D55" s="1"/>
      <c r="E55" s="1"/>
      <c r="F55" s="1"/>
      <c r="G55" s="1"/>
      <c r="H55" s="1"/>
    </row>
    <row r="56" spans="1:8" x14ac:dyDescent="0.25">
      <c r="A56" s="59" t="s">
        <v>22</v>
      </c>
      <c r="B56" s="1"/>
      <c r="C56" s="1"/>
      <c r="D56" s="1"/>
      <c r="E56" s="1"/>
      <c r="F56" s="1"/>
      <c r="G56" s="1"/>
      <c r="H56" s="1"/>
    </row>
    <row r="57" spans="1:8" ht="9.9499999999999993" customHeight="1" x14ac:dyDescent="0.25">
      <c r="B57" s="31"/>
      <c r="D57" s="31"/>
    </row>
    <row r="58" spans="1:8" x14ac:dyDescent="0.25">
      <c r="A58" s="32"/>
      <c r="C58" s="34"/>
      <c r="D58" s="31"/>
    </row>
    <row r="59" spans="1:8" x14ac:dyDescent="0.25">
      <c r="A59" s="44" t="s">
        <v>13</v>
      </c>
      <c r="B59" s="45"/>
      <c r="C59" s="46"/>
      <c r="D59" s="30"/>
      <c r="E59" s="47" t="s">
        <v>1</v>
      </c>
      <c r="F59" s="47"/>
    </row>
    <row r="60" spans="1:8" ht="9.9499999999999993" customHeight="1" x14ac:dyDescent="0.25">
      <c r="B60" s="31"/>
      <c r="D60" s="31"/>
    </row>
    <row r="61" spans="1:8" x14ac:dyDescent="0.25">
      <c r="A61" s="48"/>
      <c r="B61" s="49"/>
      <c r="C61" s="50"/>
      <c r="D61" s="31"/>
    </row>
    <row r="62" spans="1:8" ht="17.25" x14ac:dyDescent="0.25">
      <c r="A62" s="44" t="s">
        <v>36</v>
      </c>
      <c r="B62" s="67"/>
      <c r="C62" s="67"/>
      <c r="D62" s="30"/>
      <c r="E62" s="47" t="s">
        <v>1</v>
      </c>
      <c r="F62" s="47"/>
    </row>
    <row r="63" spans="1:8" x14ac:dyDescent="0.25">
      <c r="A63" s="53"/>
      <c r="B63" s="54"/>
      <c r="C63" s="55"/>
      <c r="D63" s="30"/>
      <c r="E63" s="30"/>
      <c r="F63" s="30"/>
    </row>
    <row r="64" spans="1:8" ht="9.9499999999999993" customHeight="1" x14ac:dyDescent="0.25">
      <c r="B64" s="31"/>
      <c r="D64" s="31"/>
    </row>
    <row r="65" spans="1:6" x14ac:dyDescent="0.25">
      <c r="A65" s="31" t="s">
        <v>20</v>
      </c>
      <c r="B65" s="31"/>
      <c r="D65" s="31"/>
    </row>
    <row r="66" spans="1:6" ht="18.75" x14ac:dyDescent="0.3">
      <c r="A66" s="118" t="str">
        <f>'Grades K'!A34:F34</f>
        <v xml:space="preserve">   01-0000-0-1103-000-1110-1000-000-108</v>
      </c>
      <c r="B66" s="118"/>
      <c r="C66" s="118"/>
      <c r="D66" s="118"/>
      <c r="E66" s="118"/>
      <c r="F66" s="118"/>
    </row>
    <row r="67" spans="1:6" x14ac:dyDescent="0.25">
      <c r="B67" s="31"/>
      <c r="D67" s="31"/>
    </row>
    <row r="75" spans="1:6" x14ac:dyDescent="0.25">
      <c r="D75" s="43"/>
    </row>
  </sheetData>
  <sheetProtection algorithmName="SHA-512" hashValue="wesJ+m/lcbd8qNXLuveHULu0Pm71kML7oMG1bEOTplzQqU8gsNv8HtdzAHfa2oxFHxa8K/rAtJBoKQkICgldzg==" saltValue="woVO9/odL2ntjuQNvkpUUg==" spinCount="100000" sheet="1" objects="1" scenarios="1"/>
  <mergeCells count="2">
    <mergeCell ref="A2:H2"/>
    <mergeCell ref="A66:F66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5"/>
  <sheetViews>
    <sheetView view="pageBreakPreview" zoomScaleNormal="100" zoomScaleSheetLayoutView="100" workbookViewId="0">
      <pane ySplit="8" topLeftCell="A42" activePane="bottomLeft" state="frozen"/>
      <selection activeCell="F25" sqref="F25"/>
      <selection pane="bottomLeft" activeCell="A67" sqref="A67"/>
    </sheetView>
  </sheetViews>
  <sheetFormatPr defaultColWidth="9.140625" defaultRowHeight="15" x14ac:dyDescent="0.25"/>
  <cols>
    <col min="1" max="1" width="13.85546875" style="31" customWidth="1"/>
    <col min="2" max="2" width="7.5703125" style="33" customWidth="1"/>
    <col min="3" max="3" width="10" style="31" customWidth="1"/>
    <col min="4" max="4" width="9.140625" style="35" customWidth="1"/>
    <col min="5" max="7" width="9.140625" style="31"/>
    <col min="8" max="8" width="12.28515625" style="31" bestFit="1" customWidth="1"/>
    <col min="9" max="16384" width="9.140625" style="31"/>
  </cols>
  <sheetData>
    <row r="1" spans="1:8" s="30" customFormat="1" ht="15.75" x14ac:dyDescent="0.25">
      <c r="A1" s="111" t="e">
        <f>#REF!</f>
        <v>#REF!</v>
      </c>
      <c r="B1" s="112" t="s">
        <v>50</v>
      </c>
      <c r="C1" s="112"/>
      <c r="D1" s="112"/>
      <c r="E1" s="112"/>
      <c r="F1" s="112"/>
      <c r="G1" s="112"/>
      <c r="H1" s="112"/>
    </row>
    <row r="2" spans="1:8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</row>
    <row r="3" spans="1:8" ht="8.1" customHeight="1" x14ac:dyDescent="0.25">
      <c r="A3" s="1"/>
      <c r="B3" s="17"/>
      <c r="C3" s="1"/>
      <c r="D3" s="19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63"/>
      <c r="D4" s="37"/>
      <c r="E4" s="38"/>
      <c r="F4" s="38"/>
      <c r="G4" s="38"/>
      <c r="H4" s="22" t="s">
        <v>14</v>
      </c>
    </row>
    <row r="5" spans="1:8" s="40" customFormat="1" ht="30" x14ac:dyDescent="0.25">
      <c r="A5" s="5"/>
      <c r="B5" s="3"/>
      <c r="C5" s="29" t="s">
        <v>11</v>
      </c>
      <c r="D5" s="24"/>
      <c r="E5" s="29"/>
      <c r="F5" s="29"/>
      <c r="G5" s="29" t="s">
        <v>28</v>
      </c>
      <c r="H5" s="4"/>
    </row>
    <row r="6" spans="1:8" s="40" customFormat="1" x14ac:dyDescent="0.25">
      <c r="A6" s="68" t="s">
        <v>0</v>
      </c>
      <c r="B6" s="7"/>
      <c r="C6" s="29">
        <v>40</v>
      </c>
      <c r="D6" s="24"/>
      <c r="E6" s="9"/>
      <c r="F6" s="9"/>
      <c r="G6" s="9">
        <v>3</v>
      </c>
      <c r="H6" s="4"/>
    </row>
    <row r="7" spans="1:8" s="32" customFormat="1" x14ac:dyDescent="0.25">
      <c r="A7" s="10"/>
      <c r="B7" s="71"/>
      <c r="C7" s="10" t="s">
        <v>17</v>
      </c>
      <c r="D7" s="11"/>
      <c r="E7" s="10"/>
      <c r="F7" s="10"/>
      <c r="G7" s="10"/>
      <c r="H7" s="10"/>
    </row>
    <row r="8" spans="1:8" s="32" customFormat="1" x14ac:dyDescent="0.25">
      <c r="A8" s="10" t="s">
        <v>1</v>
      </c>
      <c r="B8" s="71" t="s">
        <v>5</v>
      </c>
      <c r="C8" s="10" t="s">
        <v>18</v>
      </c>
      <c r="D8" s="11"/>
      <c r="E8" s="10"/>
      <c r="F8" s="10"/>
      <c r="G8" s="10"/>
      <c r="H8" s="10" t="s">
        <v>4</v>
      </c>
    </row>
    <row r="9" spans="1:8" x14ac:dyDescent="0.25">
      <c r="A9" s="18">
        <f>'Grades 1-3'!A10</f>
        <v>44795</v>
      </c>
      <c r="B9" s="25">
        <v>1</v>
      </c>
      <c r="C9" s="23"/>
      <c r="D9" s="61"/>
      <c r="E9" s="14"/>
      <c r="F9" s="14"/>
      <c r="G9" s="14">
        <f>IF(C9&gt;$C$6,(C9-$C$6)*$G$6,0)</f>
        <v>0</v>
      </c>
      <c r="H9" s="15">
        <f t="shared" ref="H9:H20" si="0">E9+F9+G9</f>
        <v>0</v>
      </c>
    </row>
    <row r="10" spans="1:8" x14ac:dyDescent="0.25">
      <c r="A10" s="18"/>
      <c r="B10" s="25">
        <v>2</v>
      </c>
      <c r="C10" s="23"/>
      <c r="D10" s="61"/>
      <c r="E10" s="14"/>
      <c r="F10" s="14"/>
      <c r="G10" s="14">
        <f t="shared" ref="G10:G18" si="1">IF(C10&gt;$C$6,(C10-$C$6)*$G$6,0)</f>
        <v>0</v>
      </c>
      <c r="H10" s="15">
        <f t="shared" si="0"/>
        <v>0</v>
      </c>
    </row>
    <row r="11" spans="1:8" x14ac:dyDescent="0.25">
      <c r="A11" s="18"/>
      <c r="B11" s="25">
        <v>3</v>
      </c>
      <c r="C11" s="23"/>
      <c r="D11" s="61"/>
      <c r="E11" s="14"/>
      <c r="F11" s="14"/>
      <c r="G11" s="14">
        <f t="shared" si="1"/>
        <v>0</v>
      </c>
      <c r="H11" s="15">
        <f t="shared" si="0"/>
        <v>0</v>
      </c>
    </row>
    <row r="12" spans="1:8" x14ac:dyDescent="0.25">
      <c r="A12" s="18"/>
      <c r="B12" s="25">
        <v>4</v>
      </c>
      <c r="C12" s="23"/>
      <c r="D12" s="61"/>
      <c r="E12" s="14"/>
      <c r="F12" s="14"/>
      <c r="G12" s="14">
        <f t="shared" si="1"/>
        <v>0</v>
      </c>
      <c r="H12" s="15">
        <f t="shared" si="0"/>
        <v>0</v>
      </c>
    </row>
    <row r="13" spans="1:8" x14ac:dyDescent="0.25">
      <c r="A13" s="18"/>
      <c r="B13" s="25">
        <v>5</v>
      </c>
      <c r="C13" s="23"/>
      <c r="D13" s="61"/>
      <c r="E13" s="14"/>
      <c r="F13" s="14"/>
      <c r="G13" s="14">
        <f t="shared" si="1"/>
        <v>0</v>
      </c>
      <c r="H13" s="15">
        <f t="shared" si="0"/>
        <v>0</v>
      </c>
    </row>
    <row r="14" spans="1:8" x14ac:dyDescent="0.25">
      <c r="A14" s="18"/>
      <c r="B14" s="25">
        <v>6</v>
      </c>
      <c r="C14" s="23"/>
      <c r="D14" s="61"/>
      <c r="E14" s="14"/>
      <c r="F14" s="14"/>
      <c r="G14" s="14">
        <f t="shared" si="1"/>
        <v>0</v>
      </c>
      <c r="H14" s="15">
        <f t="shared" si="0"/>
        <v>0</v>
      </c>
    </row>
    <row r="15" spans="1:8" x14ac:dyDescent="0.25">
      <c r="A15" s="18">
        <v>44432</v>
      </c>
      <c r="B15" s="60">
        <f>IF($B$9&gt;0,$B$9,0)</f>
        <v>1</v>
      </c>
      <c r="C15" s="23"/>
      <c r="D15" s="61"/>
      <c r="E15" s="14"/>
      <c r="F15" s="14"/>
      <c r="G15" s="14">
        <f t="shared" si="1"/>
        <v>0</v>
      </c>
      <c r="H15" s="15">
        <f t="shared" si="0"/>
        <v>0</v>
      </c>
    </row>
    <row r="16" spans="1:8" x14ac:dyDescent="0.25">
      <c r="A16" s="18"/>
      <c r="B16" s="28">
        <f t="shared" ref="B16" si="2">IF($B$10&gt;0,$B$10,0)</f>
        <v>2</v>
      </c>
      <c r="C16" s="23"/>
      <c r="D16" s="61"/>
      <c r="E16" s="14"/>
      <c r="F16" s="14"/>
      <c r="G16" s="14">
        <f t="shared" si="1"/>
        <v>0</v>
      </c>
      <c r="H16" s="15">
        <f t="shared" si="0"/>
        <v>0</v>
      </c>
    </row>
    <row r="17" spans="1:8" x14ac:dyDescent="0.25">
      <c r="A17" s="18"/>
      <c r="B17" s="28">
        <f>IF($B$11&gt;0,$B$11,0)</f>
        <v>3</v>
      </c>
      <c r="C17" s="23"/>
      <c r="D17" s="61"/>
      <c r="E17" s="14"/>
      <c r="F17" s="14"/>
      <c r="G17" s="14">
        <f t="shared" si="1"/>
        <v>0</v>
      </c>
      <c r="H17" s="15">
        <f t="shared" si="0"/>
        <v>0</v>
      </c>
    </row>
    <row r="18" spans="1:8" x14ac:dyDescent="0.25">
      <c r="A18" s="18"/>
      <c r="B18" s="28">
        <f t="shared" ref="B18" si="3">IF($B$12&gt;0,$B$12,0)</f>
        <v>4</v>
      </c>
      <c r="C18" s="23"/>
      <c r="D18" s="61"/>
      <c r="E18" s="14"/>
      <c r="F18" s="14"/>
      <c r="G18" s="14">
        <f t="shared" si="1"/>
        <v>0</v>
      </c>
      <c r="H18" s="15">
        <f t="shared" si="0"/>
        <v>0</v>
      </c>
    </row>
    <row r="19" spans="1:8" x14ac:dyDescent="0.25">
      <c r="A19" s="18"/>
      <c r="B19" s="28">
        <f>IF($B$13&gt;0,$B$13,0)</f>
        <v>5</v>
      </c>
      <c r="C19" s="23"/>
      <c r="D19" s="61"/>
      <c r="E19" s="14"/>
      <c r="F19" s="14"/>
      <c r="G19" s="14">
        <f>IF(C19&gt;$C$6,(C19-$C$6)*$G$6,0)</f>
        <v>0</v>
      </c>
      <c r="H19" s="15">
        <f t="shared" si="0"/>
        <v>0</v>
      </c>
    </row>
    <row r="20" spans="1:8" x14ac:dyDescent="0.25">
      <c r="A20" s="18"/>
      <c r="B20" s="69">
        <f t="shared" ref="B20" si="4">IF($B$14&gt;0,$B$14,0)</f>
        <v>6</v>
      </c>
      <c r="C20" s="23"/>
      <c r="D20" s="61"/>
      <c r="E20" s="14"/>
      <c r="F20" s="14"/>
      <c r="G20" s="14">
        <f t="shared" ref="G20" si="5">IF(C20&gt;$C$6,(C20-$C$6)*$G$6,0)</f>
        <v>0</v>
      </c>
      <c r="H20" s="15">
        <f t="shared" si="0"/>
        <v>0</v>
      </c>
    </row>
    <row r="21" spans="1:8" x14ac:dyDescent="0.25">
      <c r="A21" s="18">
        <f>'Grades 1-3'!A13</f>
        <v>44798</v>
      </c>
      <c r="B21" s="60">
        <f>IF($B$9&gt;0,$B$9,0)</f>
        <v>1</v>
      </c>
      <c r="C21" s="23"/>
      <c r="D21" s="61"/>
      <c r="E21" s="14"/>
      <c r="F21" s="14"/>
      <c r="G21" s="14">
        <f t="shared" ref="G21:G24" si="6">IF(C21&gt;$C$6,(C21-$C$6)*$G$6,0)</f>
        <v>0</v>
      </c>
      <c r="H21" s="15">
        <f t="shared" ref="H21:H44" si="7">E21+F21+G21</f>
        <v>0</v>
      </c>
    </row>
    <row r="22" spans="1:8" x14ac:dyDescent="0.25">
      <c r="A22" s="18"/>
      <c r="B22" s="28">
        <f t="shared" ref="B22" si="8">IF($B$10&gt;0,$B$10,0)</f>
        <v>2</v>
      </c>
      <c r="C22" s="23"/>
      <c r="D22" s="61"/>
      <c r="E22" s="14"/>
      <c r="F22" s="14"/>
      <c r="G22" s="14">
        <f t="shared" si="6"/>
        <v>0</v>
      </c>
      <c r="H22" s="15">
        <f t="shared" si="7"/>
        <v>0</v>
      </c>
    </row>
    <row r="23" spans="1:8" x14ac:dyDescent="0.25">
      <c r="A23" s="18"/>
      <c r="B23" s="28">
        <f>IF($B$11&gt;0,$B$11,0)</f>
        <v>3</v>
      </c>
      <c r="C23" s="23"/>
      <c r="D23" s="61"/>
      <c r="E23" s="14"/>
      <c r="F23" s="14"/>
      <c r="G23" s="14">
        <f t="shared" si="6"/>
        <v>0</v>
      </c>
      <c r="H23" s="15">
        <f t="shared" si="7"/>
        <v>0</v>
      </c>
    </row>
    <row r="24" spans="1:8" x14ac:dyDescent="0.25">
      <c r="A24" s="18"/>
      <c r="B24" s="28">
        <f t="shared" ref="B24" si="9">IF($B$12&gt;0,$B$12,0)</f>
        <v>4</v>
      </c>
      <c r="C24" s="23"/>
      <c r="D24" s="61"/>
      <c r="E24" s="14"/>
      <c r="F24" s="14"/>
      <c r="G24" s="14">
        <f t="shared" si="6"/>
        <v>0</v>
      </c>
      <c r="H24" s="15">
        <f t="shared" si="7"/>
        <v>0</v>
      </c>
    </row>
    <row r="25" spans="1:8" x14ac:dyDescent="0.25">
      <c r="A25" s="18"/>
      <c r="B25" s="28">
        <f>IF($B$13&gt;0,$B$13,0)</f>
        <v>5</v>
      </c>
      <c r="C25" s="23"/>
      <c r="D25" s="61"/>
      <c r="E25" s="14"/>
      <c r="F25" s="14"/>
      <c r="G25" s="14">
        <f>IF(C25&gt;$C$6,(C25-$C$6)*$G$6,0)</f>
        <v>0</v>
      </c>
      <c r="H25" s="15">
        <f t="shared" si="7"/>
        <v>0</v>
      </c>
    </row>
    <row r="26" spans="1:8" x14ac:dyDescent="0.25">
      <c r="A26" s="18"/>
      <c r="B26" s="69">
        <f t="shared" ref="B26" si="10">IF($B$14&gt;0,$B$14,0)</f>
        <v>6</v>
      </c>
      <c r="C26" s="23"/>
      <c r="D26" s="61"/>
      <c r="E26" s="14"/>
      <c r="F26" s="14"/>
      <c r="G26" s="14">
        <f t="shared" ref="G26:G44" si="11">IF(C26&gt;$C$6,(C26-$C$6)*$G$6,0)</f>
        <v>0</v>
      </c>
      <c r="H26" s="15">
        <f t="shared" si="7"/>
        <v>0</v>
      </c>
    </row>
    <row r="27" spans="1:8" x14ac:dyDescent="0.25">
      <c r="A27" s="18">
        <f>'Grades 1-3'!A14</f>
        <v>44799</v>
      </c>
      <c r="B27" s="70">
        <f t="shared" ref="B27" si="12">IF($B$9&gt;0,$B$9," ")</f>
        <v>1</v>
      </c>
      <c r="C27" s="23"/>
      <c r="D27" s="61"/>
      <c r="E27" s="14"/>
      <c r="F27" s="14"/>
      <c r="G27" s="14">
        <f t="shared" si="11"/>
        <v>0</v>
      </c>
      <c r="H27" s="15">
        <f t="shared" si="7"/>
        <v>0</v>
      </c>
    </row>
    <row r="28" spans="1:8" x14ac:dyDescent="0.25">
      <c r="A28" s="18"/>
      <c r="B28" s="26">
        <f t="shared" ref="B28" si="13">IF($B$10&gt;0,$B$10," ")</f>
        <v>2</v>
      </c>
      <c r="C28" s="23"/>
      <c r="D28" s="61"/>
      <c r="E28" s="14"/>
      <c r="F28" s="14"/>
      <c r="G28" s="14">
        <f t="shared" si="11"/>
        <v>0</v>
      </c>
      <c r="H28" s="15">
        <f t="shared" si="7"/>
        <v>0</v>
      </c>
    </row>
    <row r="29" spans="1:8" x14ac:dyDescent="0.25">
      <c r="A29" s="18"/>
      <c r="B29" s="26">
        <f t="shared" ref="B29" si="14">IF($B$11&gt;0,$B$11," ")</f>
        <v>3</v>
      </c>
      <c r="C29" s="23"/>
      <c r="D29" s="61"/>
      <c r="E29" s="14"/>
      <c r="F29" s="14"/>
      <c r="G29" s="14">
        <f t="shared" si="11"/>
        <v>0</v>
      </c>
      <c r="H29" s="15">
        <f t="shared" si="7"/>
        <v>0</v>
      </c>
    </row>
    <row r="30" spans="1:8" x14ac:dyDescent="0.25">
      <c r="A30" s="18"/>
      <c r="B30" s="26">
        <f t="shared" ref="B30" si="15">IF($B$12&gt;0,$B$12," ")</f>
        <v>4</v>
      </c>
      <c r="C30" s="23"/>
      <c r="D30" s="61"/>
      <c r="E30" s="14"/>
      <c r="F30" s="14"/>
      <c r="G30" s="14">
        <f t="shared" si="11"/>
        <v>0</v>
      </c>
      <c r="H30" s="15">
        <f t="shared" si="7"/>
        <v>0</v>
      </c>
    </row>
    <row r="31" spans="1:8" x14ac:dyDescent="0.25">
      <c r="A31" s="18"/>
      <c r="B31" s="28">
        <f>IF($B$13&gt;0,$B$13,0)</f>
        <v>5</v>
      </c>
      <c r="C31" s="23"/>
      <c r="D31" s="61"/>
      <c r="E31" s="14"/>
      <c r="F31" s="14"/>
      <c r="G31" s="14">
        <f t="shared" si="11"/>
        <v>0</v>
      </c>
      <c r="H31" s="15">
        <f t="shared" si="7"/>
        <v>0</v>
      </c>
    </row>
    <row r="32" spans="1:8" x14ac:dyDescent="0.25">
      <c r="A32" s="18"/>
      <c r="B32" s="27">
        <f t="shared" ref="B32" si="16">IF($B$14&gt;0,$B$14," ")</f>
        <v>6</v>
      </c>
      <c r="C32" s="23"/>
      <c r="D32" s="61"/>
      <c r="E32" s="14"/>
      <c r="F32" s="14"/>
      <c r="G32" s="14">
        <f t="shared" si="11"/>
        <v>0</v>
      </c>
      <c r="H32" s="15">
        <f t="shared" si="7"/>
        <v>0</v>
      </c>
    </row>
    <row r="33" spans="1:8" x14ac:dyDescent="0.25">
      <c r="A33" s="18">
        <f>'Grades 1-3'!A15</f>
        <v>44802</v>
      </c>
      <c r="B33" s="70">
        <f t="shared" ref="B33" si="17">IF($B$9&gt;0,$B$9," ")</f>
        <v>1</v>
      </c>
      <c r="C33" s="23"/>
      <c r="D33" s="61"/>
      <c r="E33" s="14"/>
      <c r="F33" s="14"/>
      <c r="G33" s="14">
        <f t="shared" si="11"/>
        <v>0</v>
      </c>
      <c r="H33" s="15">
        <f t="shared" si="7"/>
        <v>0</v>
      </c>
    </row>
    <row r="34" spans="1:8" x14ac:dyDescent="0.25">
      <c r="A34" s="18"/>
      <c r="B34" s="26">
        <f t="shared" ref="B34" si="18">IF($B$10&gt;0,$B$10," ")</f>
        <v>2</v>
      </c>
      <c r="C34" s="23"/>
      <c r="D34" s="61"/>
      <c r="E34" s="14"/>
      <c r="F34" s="14"/>
      <c r="G34" s="14">
        <f t="shared" si="11"/>
        <v>0</v>
      </c>
      <c r="H34" s="15">
        <f t="shared" si="7"/>
        <v>0</v>
      </c>
    </row>
    <row r="35" spans="1:8" x14ac:dyDescent="0.25">
      <c r="A35" s="18"/>
      <c r="B35" s="26">
        <f t="shared" ref="B35" si="19">IF($B$11&gt;0,$B$11," ")</f>
        <v>3</v>
      </c>
      <c r="C35" s="23"/>
      <c r="D35" s="61"/>
      <c r="E35" s="14"/>
      <c r="F35" s="14"/>
      <c r="G35" s="14">
        <f t="shared" si="11"/>
        <v>0</v>
      </c>
      <c r="H35" s="15">
        <f t="shared" si="7"/>
        <v>0</v>
      </c>
    </row>
    <row r="36" spans="1:8" x14ac:dyDescent="0.25">
      <c r="A36" s="18"/>
      <c r="B36" s="26">
        <f t="shared" ref="B36" si="20">IF($B$12&gt;0,$B$12," ")</f>
        <v>4</v>
      </c>
      <c r="C36" s="23"/>
      <c r="D36" s="61"/>
      <c r="E36" s="14"/>
      <c r="F36" s="14"/>
      <c r="G36" s="14">
        <f t="shared" si="11"/>
        <v>0</v>
      </c>
      <c r="H36" s="15">
        <f t="shared" si="7"/>
        <v>0</v>
      </c>
    </row>
    <row r="37" spans="1:8" x14ac:dyDescent="0.25">
      <c r="A37" s="18"/>
      <c r="B37" s="28">
        <f>IF($B$13&gt;0,$B$13,0)</f>
        <v>5</v>
      </c>
      <c r="C37" s="23"/>
      <c r="D37" s="61"/>
      <c r="E37" s="14"/>
      <c r="F37" s="14"/>
      <c r="G37" s="14">
        <f t="shared" si="11"/>
        <v>0</v>
      </c>
      <c r="H37" s="15">
        <f t="shared" si="7"/>
        <v>0</v>
      </c>
    </row>
    <row r="38" spans="1:8" x14ac:dyDescent="0.25">
      <c r="A38" s="18"/>
      <c r="B38" s="27">
        <f t="shared" ref="B38" si="21">IF($B$14&gt;0,$B$14," ")</f>
        <v>6</v>
      </c>
      <c r="C38" s="23"/>
      <c r="D38" s="61"/>
      <c r="E38" s="14"/>
      <c r="F38" s="14"/>
      <c r="G38" s="14">
        <f t="shared" si="11"/>
        <v>0</v>
      </c>
      <c r="H38" s="15">
        <f t="shared" si="7"/>
        <v>0</v>
      </c>
    </row>
    <row r="39" spans="1:8" x14ac:dyDescent="0.25">
      <c r="A39" s="18">
        <f>'Grades 1-3'!A16</f>
        <v>44803</v>
      </c>
      <c r="B39" s="70">
        <f t="shared" ref="B39" si="22">IF($B$9&gt;0,$B$9," ")</f>
        <v>1</v>
      </c>
      <c r="C39" s="23"/>
      <c r="D39" s="61"/>
      <c r="E39" s="14"/>
      <c r="F39" s="14"/>
      <c r="G39" s="14">
        <f t="shared" si="11"/>
        <v>0</v>
      </c>
      <c r="H39" s="15">
        <f t="shared" si="7"/>
        <v>0</v>
      </c>
    </row>
    <row r="40" spans="1:8" x14ac:dyDescent="0.25">
      <c r="A40" s="18"/>
      <c r="B40" s="26">
        <f t="shared" ref="B40" si="23">IF($B$10&gt;0,$B$10," ")</f>
        <v>2</v>
      </c>
      <c r="C40" s="23"/>
      <c r="D40" s="61"/>
      <c r="E40" s="14"/>
      <c r="F40" s="14"/>
      <c r="G40" s="14">
        <f t="shared" si="11"/>
        <v>0</v>
      </c>
      <c r="H40" s="15">
        <f t="shared" si="7"/>
        <v>0</v>
      </c>
    </row>
    <row r="41" spans="1:8" x14ac:dyDescent="0.25">
      <c r="A41" s="18"/>
      <c r="B41" s="26">
        <f t="shared" ref="B41" si="24">IF($B$11&gt;0,$B$11," ")</f>
        <v>3</v>
      </c>
      <c r="C41" s="23"/>
      <c r="D41" s="61"/>
      <c r="E41" s="14"/>
      <c r="F41" s="14"/>
      <c r="G41" s="14">
        <f t="shared" si="11"/>
        <v>0</v>
      </c>
      <c r="H41" s="15">
        <f t="shared" si="7"/>
        <v>0</v>
      </c>
    </row>
    <row r="42" spans="1:8" x14ac:dyDescent="0.25">
      <c r="A42" s="18"/>
      <c r="B42" s="26">
        <f t="shared" ref="B42" si="25">IF($B$12&gt;0,$B$12," ")</f>
        <v>4</v>
      </c>
      <c r="C42" s="23"/>
      <c r="D42" s="61"/>
      <c r="E42" s="14"/>
      <c r="F42" s="14"/>
      <c r="G42" s="14">
        <f t="shared" si="11"/>
        <v>0</v>
      </c>
      <c r="H42" s="15">
        <f t="shared" si="7"/>
        <v>0</v>
      </c>
    </row>
    <row r="43" spans="1:8" x14ac:dyDescent="0.25">
      <c r="A43" s="18"/>
      <c r="B43" s="28">
        <f>IF($B$13&gt;0,$B$13,0)</f>
        <v>5</v>
      </c>
      <c r="C43" s="23"/>
      <c r="D43" s="61"/>
      <c r="E43" s="14"/>
      <c r="F43" s="14"/>
      <c r="G43" s="14">
        <f t="shared" si="11"/>
        <v>0</v>
      </c>
      <c r="H43" s="15">
        <f t="shared" si="7"/>
        <v>0</v>
      </c>
    </row>
    <row r="44" spans="1:8" x14ac:dyDescent="0.25">
      <c r="A44" s="18"/>
      <c r="B44" s="27">
        <f t="shared" ref="B44" si="26">IF($B$14&gt;0,$B$14," ")</f>
        <v>6</v>
      </c>
      <c r="C44" s="23"/>
      <c r="D44" s="61"/>
      <c r="E44" s="14"/>
      <c r="F44" s="14"/>
      <c r="G44" s="14">
        <f t="shared" si="11"/>
        <v>0</v>
      </c>
      <c r="H44" s="15">
        <f t="shared" si="7"/>
        <v>0</v>
      </c>
    </row>
    <row r="45" spans="1:8" x14ac:dyDescent="0.25">
      <c r="A45" s="18">
        <f>'Grades 1-3'!A17</f>
        <v>44804</v>
      </c>
      <c r="B45" s="70">
        <f t="shared" ref="B45" si="27">IF($B$9&gt;0,$B$9," ")</f>
        <v>1</v>
      </c>
      <c r="C45" s="23"/>
      <c r="D45" s="61"/>
      <c r="E45" s="14"/>
      <c r="F45" s="14"/>
      <c r="G45" s="14">
        <f t="shared" ref="G45:G50" si="28">IF(C45&gt;$C$6,(C45-$C$6)*$G$6,0)</f>
        <v>0</v>
      </c>
      <c r="H45" s="15">
        <f t="shared" ref="H45:H50" si="29">E45+F45+G45</f>
        <v>0</v>
      </c>
    </row>
    <row r="46" spans="1:8" x14ac:dyDescent="0.25">
      <c r="A46" s="18"/>
      <c r="B46" s="26">
        <f t="shared" ref="B46" si="30">IF($B$10&gt;0,$B$10," ")</f>
        <v>2</v>
      </c>
      <c r="C46" s="23"/>
      <c r="D46" s="61"/>
      <c r="E46" s="14"/>
      <c r="F46" s="14"/>
      <c r="G46" s="14">
        <f t="shared" si="28"/>
        <v>0</v>
      </c>
      <c r="H46" s="15">
        <f t="shared" si="29"/>
        <v>0</v>
      </c>
    </row>
    <row r="47" spans="1:8" x14ac:dyDescent="0.25">
      <c r="A47" s="18"/>
      <c r="B47" s="26">
        <f t="shared" ref="B47" si="31">IF($B$11&gt;0,$B$11," ")</f>
        <v>3</v>
      </c>
      <c r="C47" s="23"/>
      <c r="D47" s="61"/>
      <c r="E47" s="14"/>
      <c r="F47" s="14"/>
      <c r="G47" s="14">
        <f t="shared" si="28"/>
        <v>0</v>
      </c>
      <c r="H47" s="15">
        <f t="shared" si="29"/>
        <v>0</v>
      </c>
    </row>
    <row r="48" spans="1:8" x14ac:dyDescent="0.25">
      <c r="A48" s="18"/>
      <c r="B48" s="26">
        <f t="shared" ref="B48" si="32">IF($B$12&gt;0,$B$12," ")</f>
        <v>4</v>
      </c>
      <c r="C48" s="23"/>
      <c r="D48" s="61"/>
      <c r="E48" s="14"/>
      <c r="F48" s="14"/>
      <c r="G48" s="14">
        <f t="shared" si="28"/>
        <v>0</v>
      </c>
      <c r="H48" s="15">
        <f t="shared" si="29"/>
        <v>0</v>
      </c>
    </row>
    <row r="49" spans="1:8" x14ac:dyDescent="0.25">
      <c r="A49" s="18"/>
      <c r="B49" s="28">
        <f t="shared" ref="B49" si="33">IF($B$13&gt;0,$B$13,0)</f>
        <v>5</v>
      </c>
      <c r="C49" s="23"/>
      <c r="D49" s="61"/>
      <c r="E49" s="14"/>
      <c r="F49" s="14"/>
      <c r="G49" s="14">
        <f t="shared" si="28"/>
        <v>0</v>
      </c>
      <c r="H49" s="15">
        <f t="shared" si="29"/>
        <v>0</v>
      </c>
    </row>
    <row r="50" spans="1:8" x14ac:dyDescent="0.25">
      <c r="A50" s="18"/>
      <c r="B50" s="26">
        <f t="shared" ref="B50" si="34">IF($B$14&gt;0,$B$14," ")</f>
        <v>6</v>
      </c>
      <c r="C50" s="96"/>
      <c r="D50" s="61"/>
      <c r="E50" s="14"/>
      <c r="F50" s="14"/>
      <c r="G50" s="14">
        <f t="shared" si="28"/>
        <v>0</v>
      </c>
      <c r="H50" s="15">
        <f t="shared" si="29"/>
        <v>0</v>
      </c>
    </row>
    <row r="51" spans="1:8" ht="19.5" thickBot="1" x14ac:dyDescent="0.35">
      <c r="A51" s="108" t="s">
        <v>2</v>
      </c>
      <c r="B51" s="101"/>
      <c r="C51" s="102"/>
      <c r="D51" s="103"/>
      <c r="E51" s="107"/>
      <c r="F51" s="107"/>
      <c r="G51" s="100"/>
      <c r="H51" s="105">
        <f>SUM(H9:H50)</f>
        <v>0</v>
      </c>
    </row>
    <row r="52" spans="1:8" ht="8.1" customHeight="1" thickTop="1" x14ac:dyDescent="0.25">
      <c r="A52" s="16"/>
      <c r="B52" s="1"/>
      <c r="C52" s="1"/>
      <c r="D52" s="1"/>
      <c r="E52" s="1"/>
      <c r="F52" s="1"/>
      <c r="G52" s="1"/>
      <c r="H52" s="1"/>
    </row>
    <row r="53" spans="1:8" x14ac:dyDescent="0.25">
      <c r="A53" s="57" t="s">
        <v>19</v>
      </c>
      <c r="B53" s="1"/>
      <c r="C53" s="1"/>
      <c r="D53" s="1"/>
      <c r="E53" s="1"/>
      <c r="F53" s="1"/>
      <c r="G53" s="1"/>
      <c r="H53" s="1"/>
    </row>
    <row r="54" spans="1:8" ht="8.1" customHeight="1" x14ac:dyDescent="0.25">
      <c r="A54" s="16"/>
      <c r="B54" s="1"/>
      <c r="C54" s="1"/>
      <c r="D54" s="1"/>
      <c r="E54" s="1"/>
      <c r="F54" s="1"/>
      <c r="G54" s="1"/>
      <c r="H54" s="1"/>
    </row>
    <row r="55" spans="1:8" x14ac:dyDescent="0.25">
      <c r="A55" s="58" t="s">
        <v>21</v>
      </c>
      <c r="B55" s="1"/>
      <c r="C55" s="1"/>
      <c r="D55" s="1"/>
      <c r="E55" s="1"/>
      <c r="F55" s="1"/>
      <c r="G55" s="1"/>
      <c r="H55" s="1"/>
    </row>
    <row r="56" spans="1:8" x14ac:dyDescent="0.25">
      <c r="A56" s="59" t="s">
        <v>22</v>
      </c>
      <c r="B56" s="1"/>
      <c r="C56" s="1"/>
      <c r="D56" s="1"/>
      <c r="E56" s="1"/>
      <c r="F56" s="1"/>
      <c r="G56" s="1"/>
      <c r="H56" s="1"/>
    </row>
    <row r="57" spans="1:8" ht="9.9499999999999993" customHeight="1" x14ac:dyDescent="0.25">
      <c r="B57" s="31"/>
      <c r="D57" s="31"/>
    </row>
    <row r="58" spans="1:8" x14ac:dyDescent="0.25">
      <c r="A58" s="32"/>
      <c r="C58" s="34"/>
      <c r="D58" s="31"/>
    </row>
    <row r="59" spans="1:8" x14ac:dyDescent="0.25">
      <c r="A59" s="44" t="s">
        <v>13</v>
      </c>
      <c r="B59" s="45"/>
      <c r="C59" s="46"/>
      <c r="D59" s="30"/>
      <c r="E59" s="47" t="s">
        <v>1</v>
      </c>
      <c r="F59" s="47"/>
    </row>
    <row r="60" spans="1:8" ht="9.9499999999999993" customHeight="1" x14ac:dyDescent="0.25">
      <c r="B60" s="31"/>
      <c r="D60" s="31"/>
    </row>
    <row r="61" spans="1:8" x14ac:dyDescent="0.25">
      <c r="A61" s="48"/>
      <c r="B61" s="49"/>
      <c r="C61" s="50"/>
      <c r="D61" s="31"/>
    </row>
    <row r="62" spans="1:8" ht="17.25" x14ac:dyDescent="0.25">
      <c r="A62" s="44" t="s">
        <v>36</v>
      </c>
      <c r="B62" s="67"/>
      <c r="C62" s="67"/>
      <c r="D62" s="30"/>
      <c r="E62" s="47" t="s">
        <v>1</v>
      </c>
      <c r="F62" s="47"/>
    </row>
    <row r="63" spans="1:8" x14ac:dyDescent="0.25">
      <c r="A63" s="53"/>
      <c r="B63" s="54"/>
      <c r="C63" s="55"/>
      <c r="D63" s="30"/>
      <c r="E63" s="30"/>
      <c r="F63" s="30"/>
    </row>
    <row r="64" spans="1:8" ht="9.9499999999999993" customHeight="1" x14ac:dyDescent="0.25">
      <c r="B64" s="31"/>
      <c r="D64" s="31"/>
    </row>
    <row r="65" spans="1:6" x14ac:dyDescent="0.25">
      <c r="A65" s="31" t="s">
        <v>20</v>
      </c>
      <c r="B65" s="31"/>
      <c r="D65" s="31"/>
    </row>
    <row r="66" spans="1:6" ht="18.75" x14ac:dyDescent="0.3">
      <c r="A66" s="118" t="str">
        <f>'Grades K'!A34:F34</f>
        <v xml:space="preserve">   01-0000-0-1103-000-1110-1000-000-108</v>
      </c>
      <c r="B66" s="118"/>
      <c r="C66" s="118"/>
      <c r="D66" s="118"/>
      <c r="E66" s="118"/>
      <c r="F66" s="118"/>
    </row>
    <row r="67" spans="1:6" x14ac:dyDescent="0.25">
      <c r="B67" s="31"/>
      <c r="D67" s="31"/>
    </row>
    <row r="75" spans="1:6" x14ac:dyDescent="0.25">
      <c r="D75" s="43"/>
    </row>
  </sheetData>
  <sheetProtection algorithmName="SHA-512" hashValue="ORzXLpkMmrK2pM+/CBJWmFfQXItxO35OghCV4to1btsZxQAlnOvjWzlher25qwXHPIXZeXZzU43uUfJ4HMKUkA==" saltValue="5lrRjGNUhKujQOSv3IInrw==" spinCount="100000" sheet="1" objects="1" scenarios="1"/>
  <mergeCells count="2">
    <mergeCell ref="A2:H2"/>
    <mergeCell ref="A66:F66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view="pageBreakPreview" zoomScaleNormal="100" zoomScaleSheetLayoutView="100" workbookViewId="0">
      <selection activeCell="C6" sqref="C6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6384" width="9.140625" style="31"/>
  </cols>
  <sheetData>
    <row r="1" spans="1:9" s="30" customFormat="1" ht="15.75" x14ac:dyDescent="0.25">
      <c r="A1" s="110" t="str">
        <f>'Grades 4-6'!A1</f>
        <v>2022-23</v>
      </c>
      <c r="B1" s="112" t="s">
        <v>48</v>
      </c>
      <c r="C1" s="112"/>
      <c r="D1" s="112"/>
      <c r="E1" s="112"/>
      <c r="F1" s="112"/>
      <c r="G1" s="112"/>
      <c r="H1" s="112"/>
      <c r="I1" s="112"/>
    </row>
    <row r="2" spans="1:9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  <c r="I2" s="119"/>
    </row>
    <row r="3" spans="1:9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9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9" s="40" customFormat="1" ht="30" x14ac:dyDescent="0.25">
      <c r="A5" s="2"/>
      <c r="B5" s="3"/>
      <c r="C5" s="121" t="s">
        <v>11</v>
      </c>
      <c r="D5" s="121"/>
      <c r="E5" s="24"/>
      <c r="F5" s="29" t="s">
        <v>34</v>
      </c>
      <c r="G5" s="121" t="s">
        <v>32</v>
      </c>
      <c r="H5" s="121"/>
      <c r="I5" s="121"/>
    </row>
    <row r="6" spans="1:9" s="40" customFormat="1" x14ac:dyDescent="0.25">
      <c r="A6" s="68" t="s">
        <v>31</v>
      </c>
      <c r="B6" s="7"/>
      <c r="C6" s="29">
        <v>35</v>
      </c>
      <c r="D6" s="8">
        <v>169</v>
      </c>
      <c r="E6" s="24"/>
      <c r="F6" s="9">
        <v>3</v>
      </c>
      <c r="G6" s="4"/>
      <c r="H6" s="9">
        <v>3</v>
      </c>
      <c r="I6" s="5"/>
    </row>
    <row r="7" spans="1:9" ht="17.100000000000001" customHeight="1" x14ac:dyDescent="0.25">
      <c r="A7" s="10"/>
      <c r="B7" s="11"/>
      <c r="C7" s="11" t="s">
        <v>17</v>
      </c>
      <c r="D7" s="11"/>
      <c r="E7" s="122"/>
      <c r="F7" s="12"/>
      <c r="G7" s="10"/>
      <c r="H7" s="10"/>
      <c r="I7" s="10"/>
    </row>
    <row r="8" spans="1:9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22"/>
      <c r="F8" s="12"/>
      <c r="G8" s="10" t="s">
        <v>5</v>
      </c>
      <c r="H8" s="10" t="s">
        <v>8</v>
      </c>
      <c r="I8" s="10" t="s">
        <v>10</v>
      </c>
    </row>
    <row r="9" spans="1:9" x14ac:dyDescent="0.25">
      <c r="A9" s="18">
        <f>'Grades 1-3'!A10</f>
        <v>44795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9" x14ac:dyDescent="0.25">
      <c r="A10" s="18"/>
      <c r="B10" s="25">
        <v>2</v>
      </c>
      <c r="C10" s="23"/>
      <c r="D10" s="13"/>
      <c r="E10" s="61"/>
      <c r="F10" s="14">
        <f t="shared" ref="F10:F50" si="0">IF(C10&gt;$C$6,(C10-$C$6)*$F$6,0)</f>
        <v>0</v>
      </c>
      <c r="G10" s="15">
        <f t="shared" ref="G10:G50" si="1">F10</f>
        <v>0</v>
      </c>
      <c r="H10" s="15"/>
      <c r="I10" s="15"/>
    </row>
    <row r="11" spans="1:9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9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9" x14ac:dyDescent="0.25">
      <c r="A13" s="18"/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9" x14ac:dyDescent="0.25">
      <c r="A14" s="18"/>
      <c r="B14" s="25">
        <v>6</v>
      </c>
      <c r="C14" s="23"/>
      <c r="D14" s="13">
        <f>SUM(C9:C14)</f>
        <v>0</v>
      </c>
      <c r="E14" s="61"/>
      <c r="F14" s="14">
        <f t="shared" si="0"/>
        <v>0</v>
      </c>
      <c r="G14" s="15">
        <f t="shared" si="1"/>
        <v>0</v>
      </c>
      <c r="H14" s="15">
        <f>IF(D14&gt;$D$6,$H$6*(D14-$D$6),0)</f>
        <v>0</v>
      </c>
      <c r="I14" s="15">
        <f>IF(SUM(G9:G14)&gt;H14,SUM(G9:G14),H14)</f>
        <v>0</v>
      </c>
    </row>
    <row r="15" spans="1:9" x14ac:dyDescent="0.25">
      <c r="A15" s="18">
        <f>'Grades 1-3'!A11</f>
        <v>44796</v>
      </c>
      <c r="B15" s="60">
        <f>IF($B$9&gt;0,$B$9,0)</f>
        <v>1</v>
      </c>
      <c r="C15" s="23"/>
      <c r="D15" s="13"/>
      <c r="E15" s="61"/>
      <c r="F15" s="14">
        <f t="shared" ref="F15:F20" si="2">IF(C15&gt;$C$6,(C15-$C$6)*$F$6,0)</f>
        <v>0</v>
      </c>
      <c r="G15" s="15">
        <f t="shared" ref="G15:G20" si="3">F15</f>
        <v>0</v>
      </c>
      <c r="H15" s="15"/>
      <c r="I15" s="15"/>
    </row>
    <row r="16" spans="1:9" x14ac:dyDescent="0.25">
      <c r="A16" s="18"/>
      <c r="B16" s="28">
        <f>IF($B$10&gt;0,$B$10,0)</f>
        <v>2</v>
      </c>
      <c r="C16" s="23"/>
      <c r="D16" s="13"/>
      <c r="E16" s="61"/>
      <c r="F16" s="14">
        <f t="shared" si="2"/>
        <v>0</v>
      </c>
      <c r="G16" s="15">
        <f t="shared" si="3"/>
        <v>0</v>
      </c>
      <c r="H16" s="15"/>
      <c r="I16" s="15"/>
    </row>
    <row r="17" spans="1:13" x14ac:dyDescent="0.25">
      <c r="A17" s="18"/>
      <c r="B17" s="28">
        <f>IF($B$11&gt;0,$B$11,0)</f>
        <v>3</v>
      </c>
      <c r="C17" s="23"/>
      <c r="D17" s="13"/>
      <c r="E17" s="61"/>
      <c r="F17" s="14">
        <f t="shared" si="2"/>
        <v>0</v>
      </c>
      <c r="G17" s="15">
        <f t="shared" si="3"/>
        <v>0</v>
      </c>
      <c r="H17" s="15"/>
      <c r="I17" s="15"/>
    </row>
    <row r="18" spans="1:13" x14ac:dyDescent="0.25">
      <c r="A18" s="18"/>
      <c r="B18" s="28">
        <f>IF($B$12&gt;0,$B$12,0)</f>
        <v>4</v>
      </c>
      <c r="C18" s="23"/>
      <c r="D18" s="13"/>
      <c r="E18" s="61"/>
      <c r="F18" s="14">
        <f t="shared" si="2"/>
        <v>0</v>
      </c>
      <c r="G18" s="15">
        <f t="shared" si="3"/>
        <v>0</v>
      </c>
      <c r="H18" s="15"/>
      <c r="I18" s="15"/>
      <c r="M18" s="62"/>
    </row>
    <row r="19" spans="1:13" x14ac:dyDescent="0.25">
      <c r="A19" s="18"/>
      <c r="B19" s="28">
        <f>IF($B$13&gt;0,$B$13,0)</f>
        <v>5</v>
      </c>
      <c r="C19" s="23"/>
      <c r="D19" s="13"/>
      <c r="E19" s="61"/>
      <c r="F19" s="14">
        <f t="shared" si="2"/>
        <v>0</v>
      </c>
      <c r="G19" s="15">
        <f t="shared" si="3"/>
        <v>0</v>
      </c>
      <c r="H19" s="15"/>
      <c r="I19" s="15"/>
      <c r="M19" s="62"/>
    </row>
    <row r="20" spans="1:13" x14ac:dyDescent="0.25">
      <c r="A20" s="18"/>
      <c r="B20" s="69">
        <f>IF($B$14&gt;0,$B$14,0)</f>
        <v>6</v>
      </c>
      <c r="C20" s="23"/>
      <c r="D20" s="13">
        <f t="shared" ref="D20" si="4">SUM(C15:C20)</f>
        <v>0</v>
      </c>
      <c r="E20" s="61"/>
      <c r="F20" s="14">
        <f t="shared" si="2"/>
        <v>0</v>
      </c>
      <c r="G20" s="15">
        <f t="shared" si="3"/>
        <v>0</v>
      </c>
      <c r="H20" s="15">
        <f t="shared" ref="H20" si="5">IF(D20&gt;$D$6,$H$6*(D20-$D$6),0)</f>
        <v>0</v>
      </c>
      <c r="I20" s="15">
        <f t="shared" ref="I20" si="6">IF(SUM(G15:G20)&gt;H20,SUM(G15:G20),H20)</f>
        <v>0</v>
      </c>
    </row>
    <row r="21" spans="1:13" x14ac:dyDescent="0.25">
      <c r="A21" s="18">
        <f>'Grades K'!A13</f>
        <v>44797</v>
      </c>
      <c r="B21" s="60">
        <f>IF($B$9&gt;0,$B$9,0)</f>
        <v>1</v>
      </c>
      <c r="C21" s="23"/>
      <c r="D21" s="13"/>
      <c r="E21" s="61"/>
      <c r="F21" s="14">
        <f t="shared" ref="F21:F26" si="7">IF(C21&gt;$C$6,(C21-$C$6)*$F$6,0)</f>
        <v>0</v>
      </c>
      <c r="G21" s="15">
        <f t="shared" ref="G21:G26" si="8">F21</f>
        <v>0</v>
      </c>
      <c r="H21" s="15"/>
      <c r="I21" s="15"/>
    </row>
    <row r="22" spans="1:13" x14ac:dyDescent="0.25">
      <c r="A22" s="18"/>
      <c r="B22" s="28">
        <f>IF($B$10&gt;0,$B$10,0)</f>
        <v>2</v>
      </c>
      <c r="C22" s="23"/>
      <c r="D22" s="13"/>
      <c r="E22" s="61"/>
      <c r="F22" s="14">
        <f t="shared" si="7"/>
        <v>0</v>
      </c>
      <c r="G22" s="15">
        <f t="shared" si="8"/>
        <v>0</v>
      </c>
      <c r="H22" s="15"/>
      <c r="I22" s="15"/>
    </row>
    <row r="23" spans="1:13" x14ac:dyDescent="0.25">
      <c r="A23" s="18"/>
      <c r="B23" s="28">
        <f>IF($B$11&gt;0,$B$11,0)</f>
        <v>3</v>
      </c>
      <c r="C23" s="23"/>
      <c r="D23" s="13"/>
      <c r="E23" s="61"/>
      <c r="F23" s="14">
        <f t="shared" si="7"/>
        <v>0</v>
      </c>
      <c r="G23" s="15">
        <f t="shared" si="8"/>
        <v>0</v>
      </c>
      <c r="H23" s="15"/>
      <c r="I23" s="15"/>
    </row>
    <row r="24" spans="1:13" x14ac:dyDescent="0.25">
      <c r="A24" s="18"/>
      <c r="B24" s="28">
        <f>IF($B$12&gt;0,$B$12,0)</f>
        <v>4</v>
      </c>
      <c r="C24" s="23"/>
      <c r="D24" s="13"/>
      <c r="E24" s="61"/>
      <c r="F24" s="14">
        <f t="shared" si="7"/>
        <v>0</v>
      </c>
      <c r="G24" s="15">
        <f t="shared" si="8"/>
        <v>0</v>
      </c>
      <c r="H24" s="15"/>
      <c r="I24" s="15"/>
      <c r="M24" s="62"/>
    </row>
    <row r="25" spans="1:13" x14ac:dyDescent="0.25">
      <c r="A25" s="18"/>
      <c r="B25" s="28">
        <f>IF($B$13&gt;0,$B$13,0)</f>
        <v>5</v>
      </c>
      <c r="C25" s="23"/>
      <c r="D25" s="13"/>
      <c r="E25" s="61"/>
      <c r="F25" s="14">
        <f t="shared" si="7"/>
        <v>0</v>
      </c>
      <c r="G25" s="15">
        <f t="shared" si="8"/>
        <v>0</v>
      </c>
      <c r="H25" s="15"/>
      <c r="I25" s="15"/>
      <c r="M25" s="62"/>
    </row>
    <row r="26" spans="1:13" x14ac:dyDescent="0.25">
      <c r="A26" s="18"/>
      <c r="B26" s="69">
        <f>IF($B$14&gt;0,$B$14,0)</f>
        <v>6</v>
      </c>
      <c r="C26" s="23"/>
      <c r="D26" s="13">
        <f t="shared" ref="D26" si="9">SUM(C21:C26)</f>
        <v>0</v>
      </c>
      <c r="E26" s="61"/>
      <c r="F26" s="14">
        <f t="shared" si="7"/>
        <v>0</v>
      </c>
      <c r="G26" s="15">
        <f t="shared" si="8"/>
        <v>0</v>
      </c>
      <c r="H26" s="15">
        <f t="shared" ref="H26" si="10">IF(D26&gt;$D$6,$H$6*(D26-$D$6),0)</f>
        <v>0</v>
      </c>
      <c r="I26" s="15">
        <f t="shared" ref="I26" si="11">IF(SUM(G21:G26)&gt;H26,SUM(G21:G26),H26)</f>
        <v>0</v>
      </c>
    </row>
    <row r="27" spans="1:13" x14ac:dyDescent="0.25">
      <c r="A27" s="18">
        <f>'Grades 1-3'!A13</f>
        <v>44798</v>
      </c>
      <c r="B27" s="60">
        <f>IF($B$9&gt;0,$B$9,0)</f>
        <v>1</v>
      </c>
      <c r="C27" s="23"/>
      <c r="D27" s="13"/>
      <c r="E27" s="61"/>
      <c r="F27" s="14">
        <f t="shared" si="0"/>
        <v>0</v>
      </c>
      <c r="G27" s="15">
        <f t="shared" si="1"/>
        <v>0</v>
      </c>
      <c r="H27" s="15"/>
      <c r="I27" s="15"/>
    </row>
    <row r="28" spans="1:13" x14ac:dyDescent="0.25">
      <c r="A28" s="18"/>
      <c r="B28" s="28">
        <f>IF($B$10&gt;0,$B$10,0)</f>
        <v>2</v>
      </c>
      <c r="C28" s="23"/>
      <c r="D28" s="13"/>
      <c r="E28" s="61"/>
      <c r="F28" s="14">
        <f t="shared" si="0"/>
        <v>0</v>
      </c>
      <c r="G28" s="15">
        <f t="shared" si="1"/>
        <v>0</v>
      </c>
      <c r="H28" s="15"/>
      <c r="I28" s="15"/>
    </row>
    <row r="29" spans="1:13" x14ac:dyDescent="0.25">
      <c r="A29" s="18"/>
      <c r="B29" s="28">
        <f>IF($B$11&gt;0,$B$11,0)</f>
        <v>3</v>
      </c>
      <c r="C29" s="23"/>
      <c r="D29" s="13"/>
      <c r="E29" s="61"/>
      <c r="F29" s="14">
        <f t="shared" si="0"/>
        <v>0</v>
      </c>
      <c r="G29" s="15">
        <f t="shared" si="1"/>
        <v>0</v>
      </c>
      <c r="H29" s="15"/>
      <c r="I29" s="15"/>
    </row>
    <row r="30" spans="1:13" x14ac:dyDescent="0.25">
      <c r="A30" s="18"/>
      <c r="B30" s="28">
        <f>IF($B$12&gt;0,$B$12,0)</f>
        <v>4</v>
      </c>
      <c r="C30" s="23"/>
      <c r="D30" s="13"/>
      <c r="E30" s="61"/>
      <c r="F30" s="14">
        <f t="shared" si="0"/>
        <v>0</v>
      </c>
      <c r="G30" s="15">
        <f t="shared" si="1"/>
        <v>0</v>
      </c>
      <c r="H30" s="15"/>
      <c r="I30" s="15"/>
      <c r="M30" s="62"/>
    </row>
    <row r="31" spans="1:13" x14ac:dyDescent="0.25">
      <c r="A31" s="18"/>
      <c r="B31" s="28">
        <f>IF($B$13&gt;0,$B$13,0)</f>
        <v>5</v>
      </c>
      <c r="C31" s="23"/>
      <c r="D31" s="13"/>
      <c r="E31" s="61"/>
      <c r="F31" s="14">
        <f t="shared" si="0"/>
        <v>0</v>
      </c>
      <c r="G31" s="15">
        <f t="shared" si="1"/>
        <v>0</v>
      </c>
      <c r="H31" s="15"/>
      <c r="I31" s="15"/>
      <c r="M31" s="62"/>
    </row>
    <row r="32" spans="1:13" x14ac:dyDescent="0.25">
      <c r="A32" s="18"/>
      <c r="B32" s="69">
        <f>IF($B$14&gt;0,$B$14,0)</f>
        <v>6</v>
      </c>
      <c r="C32" s="23"/>
      <c r="D32" s="13">
        <f t="shared" ref="D32" si="12">SUM(C27:C32)</f>
        <v>0</v>
      </c>
      <c r="E32" s="61"/>
      <c r="F32" s="14">
        <f t="shared" si="0"/>
        <v>0</v>
      </c>
      <c r="G32" s="15">
        <f t="shared" si="1"/>
        <v>0</v>
      </c>
      <c r="H32" s="15">
        <f t="shared" ref="H32" si="13">IF(D32&gt;$D$6,$H$6*(D32-$D$6),0)</f>
        <v>0</v>
      </c>
      <c r="I32" s="15">
        <f t="shared" ref="I32" si="14">IF(SUM(G27:G32)&gt;H32,SUM(G27:G32),H32)</f>
        <v>0</v>
      </c>
    </row>
    <row r="33" spans="1:9" x14ac:dyDescent="0.25">
      <c r="A33" s="18">
        <f>'Grades 1-3'!A14</f>
        <v>44799</v>
      </c>
      <c r="B33" s="60">
        <f>IF($B$9&gt;0,$B$9,0)</f>
        <v>1</v>
      </c>
      <c r="C33" s="23"/>
      <c r="D33" s="13"/>
      <c r="E33" s="61"/>
      <c r="F33" s="14">
        <f t="shared" si="0"/>
        <v>0</v>
      </c>
      <c r="G33" s="15">
        <f t="shared" si="1"/>
        <v>0</v>
      </c>
      <c r="H33" s="15"/>
      <c r="I33" s="15"/>
    </row>
    <row r="34" spans="1:9" x14ac:dyDescent="0.25">
      <c r="A34" s="18"/>
      <c r="B34" s="28">
        <f>IF($B$10&gt;0,$B$10,0)</f>
        <v>2</v>
      </c>
      <c r="C34" s="23"/>
      <c r="D34" s="13"/>
      <c r="E34" s="61"/>
      <c r="F34" s="14">
        <f t="shared" si="0"/>
        <v>0</v>
      </c>
      <c r="G34" s="15">
        <f t="shared" si="1"/>
        <v>0</v>
      </c>
      <c r="H34" s="15"/>
      <c r="I34" s="15"/>
    </row>
    <row r="35" spans="1:9" x14ac:dyDescent="0.25">
      <c r="A35" s="18"/>
      <c r="B35" s="28">
        <f>IF($B$11&gt;0,$B$11,0)</f>
        <v>3</v>
      </c>
      <c r="C35" s="23"/>
      <c r="D35" s="13"/>
      <c r="E35" s="61"/>
      <c r="F35" s="14">
        <f t="shared" si="0"/>
        <v>0</v>
      </c>
      <c r="G35" s="15">
        <f t="shared" si="1"/>
        <v>0</v>
      </c>
      <c r="H35" s="15"/>
      <c r="I35" s="15"/>
    </row>
    <row r="36" spans="1:9" x14ac:dyDescent="0.25">
      <c r="A36" s="18"/>
      <c r="B36" s="28">
        <f>IF($B$12&gt;0,$B$12,0)</f>
        <v>4</v>
      </c>
      <c r="C36" s="23"/>
      <c r="D36" s="13"/>
      <c r="E36" s="61"/>
      <c r="F36" s="14">
        <f t="shared" si="0"/>
        <v>0</v>
      </c>
      <c r="G36" s="15">
        <f t="shared" si="1"/>
        <v>0</v>
      </c>
      <c r="H36" s="15"/>
      <c r="I36" s="15"/>
    </row>
    <row r="37" spans="1:9" x14ac:dyDescent="0.25">
      <c r="A37" s="18"/>
      <c r="B37" s="28">
        <f>IF($B$13&gt;0,$B$13,0)</f>
        <v>5</v>
      </c>
      <c r="C37" s="23"/>
      <c r="D37" s="13"/>
      <c r="E37" s="61"/>
      <c r="F37" s="14">
        <f t="shared" si="0"/>
        <v>0</v>
      </c>
      <c r="G37" s="15">
        <f t="shared" si="1"/>
        <v>0</v>
      </c>
      <c r="H37" s="15"/>
      <c r="I37" s="15"/>
    </row>
    <row r="38" spans="1:9" x14ac:dyDescent="0.25">
      <c r="A38" s="18"/>
      <c r="B38" s="69">
        <f>IF($B$14&gt;0,$B$14,0)</f>
        <v>6</v>
      </c>
      <c r="C38" s="23"/>
      <c r="D38" s="13">
        <f t="shared" ref="D38" si="15">SUM(C33:C38)</f>
        <v>0</v>
      </c>
      <c r="E38" s="61"/>
      <c r="F38" s="14">
        <f t="shared" si="0"/>
        <v>0</v>
      </c>
      <c r="G38" s="15">
        <f t="shared" si="1"/>
        <v>0</v>
      </c>
      <c r="H38" s="15">
        <f t="shared" ref="H38" si="16">IF(D38&gt;$D$6,$H$6*(D38-$D$6),0)</f>
        <v>0</v>
      </c>
      <c r="I38" s="15">
        <f t="shared" ref="I38" si="17">IF(SUM(G33:G38)&gt;H38,SUM(G33:G38),H38)</f>
        <v>0</v>
      </c>
    </row>
    <row r="39" spans="1:9" x14ac:dyDescent="0.25">
      <c r="A39" s="18">
        <f>'Grades 1-3'!A15</f>
        <v>44802</v>
      </c>
      <c r="B39" s="60">
        <f>IF($B$9&gt;0,$B$9,0)</f>
        <v>1</v>
      </c>
      <c r="C39" s="23"/>
      <c r="D39" s="13"/>
      <c r="E39" s="61"/>
      <c r="F39" s="14">
        <f t="shared" si="0"/>
        <v>0</v>
      </c>
      <c r="G39" s="15">
        <f t="shared" si="1"/>
        <v>0</v>
      </c>
      <c r="H39" s="15"/>
      <c r="I39" s="15"/>
    </row>
    <row r="40" spans="1:9" x14ac:dyDescent="0.25">
      <c r="A40" s="18"/>
      <c r="B40" s="28">
        <f>IF($B$10&gt;0,$B$10,0)</f>
        <v>2</v>
      </c>
      <c r="C40" s="23"/>
      <c r="D40" s="13"/>
      <c r="E40" s="61"/>
      <c r="F40" s="14">
        <f t="shared" si="0"/>
        <v>0</v>
      </c>
      <c r="G40" s="15">
        <f t="shared" si="1"/>
        <v>0</v>
      </c>
      <c r="H40" s="15"/>
      <c r="I40" s="15"/>
    </row>
    <row r="41" spans="1:9" x14ac:dyDescent="0.25">
      <c r="A41" s="18"/>
      <c r="B41" s="28">
        <f>IF($B$11&gt;0,$B$11,0)</f>
        <v>3</v>
      </c>
      <c r="C41" s="23"/>
      <c r="D41" s="13"/>
      <c r="E41" s="61"/>
      <c r="F41" s="14">
        <f t="shared" si="0"/>
        <v>0</v>
      </c>
      <c r="G41" s="15">
        <f t="shared" si="1"/>
        <v>0</v>
      </c>
      <c r="H41" s="15"/>
      <c r="I41" s="15"/>
    </row>
    <row r="42" spans="1:9" x14ac:dyDescent="0.25">
      <c r="A42" s="18"/>
      <c r="B42" s="28">
        <f>IF($B$12&gt;0,$B$12,0)</f>
        <v>4</v>
      </c>
      <c r="C42" s="23"/>
      <c r="D42" s="13"/>
      <c r="E42" s="61"/>
      <c r="F42" s="14">
        <f t="shared" si="0"/>
        <v>0</v>
      </c>
      <c r="G42" s="15">
        <f t="shared" si="1"/>
        <v>0</v>
      </c>
      <c r="H42" s="15"/>
      <c r="I42" s="15"/>
    </row>
    <row r="43" spans="1:9" x14ac:dyDescent="0.25">
      <c r="A43" s="18"/>
      <c r="B43" s="28">
        <f>IF($B$13&gt;0,$B$13,0)</f>
        <v>5</v>
      </c>
      <c r="C43" s="23"/>
      <c r="D43" s="13"/>
      <c r="E43" s="61"/>
      <c r="F43" s="14">
        <f t="shared" si="0"/>
        <v>0</v>
      </c>
      <c r="G43" s="15">
        <f t="shared" si="1"/>
        <v>0</v>
      </c>
      <c r="H43" s="15"/>
      <c r="I43" s="15"/>
    </row>
    <row r="44" spans="1:9" x14ac:dyDescent="0.25">
      <c r="A44" s="18"/>
      <c r="B44" s="69">
        <f>IF($B$14&gt;0,$B$14,0)</f>
        <v>6</v>
      </c>
      <c r="C44" s="23"/>
      <c r="D44" s="13">
        <f t="shared" ref="D44" si="18">SUM(C39:C44)</f>
        <v>0</v>
      </c>
      <c r="E44" s="61"/>
      <c r="F44" s="14">
        <f t="shared" si="0"/>
        <v>0</v>
      </c>
      <c r="G44" s="15">
        <f t="shared" si="1"/>
        <v>0</v>
      </c>
      <c r="H44" s="15">
        <f t="shared" ref="H44" si="19">IF(D44&gt;$D$6,$H$6*(D44-$D$6),0)</f>
        <v>0</v>
      </c>
      <c r="I44" s="15">
        <f t="shared" ref="I44" si="20">IF(SUM(G39:G44)&gt;H44,SUM(G39:G44),H44)</f>
        <v>0</v>
      </c>
    </row>
    <row r="45" spans="1:9" x14ac:dyDescent="0.25">
      <c r="A45" s="18">
        <f>'Grades 1-3'!A16</f>
        <v>44803</v>
      </c>
      <c r="B45" s="60">
        <f>IF($B$9&gt;0,$B$9,0)</f>
        <v>1</v>
      </c>
      <c r="C45" s="23"/>
      <c r="D45" s="13"/>
      <c r="E45" s="61"/>
      <c r="F45" s="14">
        <f t="shared" si="0"/>
        <v>0</v>
      </c>
      <c r="G45" s="15">
        <f t="shared" si="1"/>
        <v>0</v>
      </c>
      <c r="H45" s="15"/>
      <c r="I45" s="15"/>
    </row>
    <row r="46" spans="1:9" x14ac:dyDescent="0.25">
      <c r="A46" s="18"/>
      <c r="B46" s="28">
        <f>IF($B$10&gt;0,$B$10,0)</f>
        <v>2</v>
      </c>
      <c r="C46" s="23"/>
      <c r="D46" s="13"/>
      <c r="E46" s="61"/>
      <c r="F46" s="14">
        <f t="shared" si="0"/>
        <v>0</v>
      </c>
      <c r="G46" s="15">
        <f t="shared" si="1"/>
        <v>0</v>
      </c>
      <c r="H46" s="15"/>
      <c r="I46" s="15"/>
    </row>
    <row r="47" spans="1:9" x14ac:dyDescent="0.25">
      <c r="A47" s="18"/>
      <c r="B47" s="28">
        <f>IF($B$11&gt;0,$B$11,0)</f>
        <v>3</v>
      </c>
      <c r="C47" s="23"/>
      <c r="D47" s="13"/>
      <c r="E47" s="61"/>
      <c r="F47" s="14">
        <f t="shared" si="0"/>
        <v>0</v>
      </c>
      <c r="G47" s="15">
        <f t="shared" si="1"/>
        <v>0</v>
      </c>
      <c r="H47" s="15"/>
      <c r="I47" s="15"/>
    </row>
    <row r="48" spans="1:9" x14ac:dyDescent="0.25">
      <c r="A48" s="18"/>
      <c r="B48" s="28">
        <f>IF($B$12&gt;0,$B$12,0)</f>
        <v>4</v>
      </c>
      <c r="C48" s="23"/>
      <c r="D48" s="13"/>
      <c r="E48" s="61"/>
      <c r="F48" s="14">
        <f t="shared" si="0"/>
        <v>0</v>
      </c>
      <c r="G48" s="15">
        <f t="shared" si="1"/>
        <v>0</v>
      </c>
      <c r="H48" s="15"/>
      <c r="I48" s="15"/>
    </row>
    <row r="49" spans="1:9" x14ac:dyDescent="0.25">
      <c r="A49" s="18"/>
      <c r="B49" s="28">
        <f>IF($B$13&gt;0,$B$13,0)</f>
        <v>5</v>
      </c>
      <c r="C49" s="23"/>
      <c r="D49" s="13"/>
      <c r="E49" s="61"/>
      <c r="F49" s="14">
        <f t="shared" si="0"/>
        <v>0</v>
      </c>
      <c r="G49" s="15">
        <f t="shared" si="1"/>
        <v>0</v>
      </c>
      <c r="H49" s="15"/>
      <c r="I49" s="15"/>
    </row>
    <row r="50" spans="1:9" x14ac:dyDescent="0.25">
      <c r="A50" s="18"/>
      <c r="B50" s="69">
        <f>IF($B$14&gt;0,$B$14,0)</f>
        <v>6</v>
      </c>
      <c r="C50" s="23"/>
      <c r="D50" s="13">
        <f t="shared" ref="D50" si="21">SUM(C45:C50)</f>
        <v>0</v>
      </c>
      <c r="E50" s="61"/>
      <c r="F50" s="14">
        <f t="shared" si="0"/>
        <v>0</v>
      </c>
      <c r="G50" s="15">
        <f t="shared" si="1"/>
        <v>0</v>
      </c>
      <c r="H50" s="15">
        <f t="shared" ref="H50" si="22">IF(D50&gt;$D$6,$H$6*(D50-$D$6),0)</f>
        <v>0</v>
      </c>
      <c r="I50" s="15">
        <f t="shared" ref="I50" si="23">IF(SUM(G45:G50)&gt;H50,SUM(G45:G50),H50)</f>
        <v>0</v>
      </c>
    </row>
    <row r="51" spans="1:9" x14ac:dyDescent="0.25">
      <c r="A51" s="18">
        <f>'Grades 1-3'!A17</f>
        <v>44804</v>
      </c>
      <c r="B51" s="60">
        <f t="shared" ref="B51" si="24">IF($B$9&gt;0,$B$9,0)</f>
        <v>1</v>
      </c>
      <c r="C51" s="23"/>
      <c r="D51" s="13"/>
      <c r="E51" s="61"/>
      <c r="F51" s="14">
        <f t="shared" ref="F51:F56" si="25">IF(C51&gt;$C$6,(C51-$C$6)*$F$6,0)</f>
        <v>0</v>
      </c>
      <c r="G51" s="15">
        <f t="shared" ref="G51:G56" si="26">F51</f>
        <v>0</v>
      </c>
      <c r="H51" s="15"/>
      <c r="I51" s="15"/>
    </row>
    <row r="52" spans="1:9" x14ac:dyDescent="0.25">
      <c r="A52" s="18"/>
      <c r="B52" s="28">
        <f t="shared" ref="B52" si="27">IF($B$10&gt;0,$B$10,0)</f>
        <v>2</v>
      </c>
      <c r="C52" s="23"/>
      <c r="D52" s="13"/>
      <c r="E52" s="61"/>
      <c r="F52" s="14">
        <f t="shared" si="25"/>
        <v>0</v>
      </c>
      <c r="G52" s="15">
        <f t="shared" si="26"/>
        <v>0</v>
      </c>
      <c r="H52" s="15"/>
      <c r="I52" s="15"/>
    </row>
    <row r="53" spans="1:9" x14ac:dyDescent="0.25">
      <c r="A53" s="18"/>
      <c r="B53" s="28">
        <f t="shared" ref="B53" si="28">IF($B$11&gt;0,$B$11,0)</f>
        <v>3</v>
      </c>
      <c r="C53" s="23"/>
      <c r="D53" s="13"/>
      <c r="E53" s="61"/>
      <c r="F53" s="14">
        <f t="shared" si="25"/>
        <v>0</v>
      </c>
      <c r="G53" s="15">
        <f t="shared" si="26"/>
        <v>0</v>
      </c>
      <c r="H53" s="15"/>
      <c r="I53" s="15"/>
    </row>
    <row r="54" spans="1:9" x14ac:dyDescent="0.25">
      <c r="A54" s="18"/>
      <c r="B54" s="28">
        <f t="shared" ref="B54" si="29">IF($B$12&gt;0,$B$12,0)</f>
        <v>4</v>
      </c>
      <c r="C54" s="23"/>
      <c r="D54" s="13"/>
      <c r="E54" s="61"/>
      <c r="F54" s="14">
        <f t="shared" si="25"/>
        <v>0</v>
      </c>
      <c r="G54" s="15">
        <f t="shared" si="26"/>
        <v>0</v>
      </c>
      <c r="H54" s="15"/>
      <c r="I54" s="15"/>
    </row>
    <row r="55" spans="1:9" x14ac:dyDescent="0.25">
      <c r="A55" s="18"/>
      <c r="B55" s="28">
        <f t="shared" ref="B55" si="30">IF($B$13&gt;0,$B$13,0)</f>
        <v>5</v>
      </c>
      <c r="C55" s="23"/>
      <c r="D55" s="13"/>
      <c r="E55" s="61"/>
      <c r="F55" s="14">
        <f t="shared" si="25"/>
        <v>0</v>
      </c>
      <c r="G55" s="15">
        <f t="shared" si="26"/>
        <v>0</v>
      </c>
      <c r="H55" s="15"/>
      <c r="I55" s="15"/>
    </row>
    <row r="56" spans="1:9" x14ac:dyDescent="0.25">
      <c r="A56" s="18"/>
      <c r="B56" s="28">
        <f t="shared" ref="B56" si="31">IF($B$14&gt;0,$B$14,0)</f>
        <v>6</v>
      </c>
      <c r="C56" s="96"/>
      <c r="D56" s="13">
        <f t="shared" ref="D56" si="32">SUM(C51:C56)</f>
        <v>0</v>
      </c>
      <c r="E56" s="61"/>
      <c r="F56" s="14">
        <f t="shared" si="25"/>
        <v>0</v>
      </c>
      <c r="G56" s="15">
        <f t="shared" si="26"/>
        <v>0</v>
      </c>
      <c r="H56" s="15">
        <f t="shared" ref="H56" si="33">IF(D56&gt;$D$6,$H$6*(D56-$D$6),0)</f>
        <v>0</v>
      </c>
      <c r="I56" s="15">
        <f t="shared" ref="I56" si="34">IF(SUM(G51:G56)&gt;H56,SUM(G51:G56),H56)</f>
        <v>0</v>
      </c>
    </row>
    <row r="57" spans="1:9" ht="19.5" thickBot="1" x14ac:dyDescent="0.35">
      <c r="A57" s="97" t="s">
        <v>2</v>
      </c>
      <c r="B57" s="101"/>
      <c r="C57" s="102"/>
      <c r="D57" s="103"/>
      <c r="E57" s="103"/>
      <c r="F57" s="100"/>
      <c r="G57" s="104"/>
      <c r="H57" s="104"/>
      <c r="I57" s="105">
        <f>SUM(I9:I56)</f>
        <v>0</v>
      </c>
    </row>
    <row r="58" spans="1:9" ht="8.1" customHeight="1" thickTop="1" x14ac:dyDescent="0.25">
      <c r="A58" s="16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57" t="s">
        <v>19</v>
      </c>
      <c r="B59" s="1"/>
      <c r="C59" s="1"/>
      <c r="D59" s="1"/>
      <c r="E59" s="1"/>
      <c r="F59" s="1"/>
      <c r="G59" s="1"/>
      <c r="H59" s="1"/>
      <c r="I59" s="1"/>
    </row>
    <row r="60" spans="1:9" ht="8.1" customHeight="1" x14ac:dyDescent="0.25">
      <c r="A60" s="16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58" t="s">
        <v>21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59" t="s">
        <v>22</v>
      </c>
      <c r="B62" s="1"/>
      <c r="C62" s="1"/>
      <c r="D62" s="1"/>
      <c r="E62" s="1"/>
      <c r="F62" s="1"/>
      <c r="G62" s="1"/>
      <c r="H62" s="1"/>
      <c r="I62" s="1"/>
    </row>
    <row r="63" spans="1:9" ht="9.9499999999999993" customHeight="1" x14ac:dyDescent="0.25">
      <c r="A63" s="31"/>
      <c r="B63" s="31"/>
      <c r="D63" s="31"/>
      <c r="E63" s="31"/>
    </row>
    <row r="64" spans="1:9" x14ac:dyDescent="0.25">
      <c r="C64" s="34"/>
      <c r="D64" s="31"/>
      <c r="E64" s="31"/>
    </row>
    <row r="65" spans="1:7" x14ac:dyDescent="0.25">
      <c r="A65" s="44" t="s">
        <v>13</v>
      </c>
      <c r="B65" s="45"/>
      <c r="C65" s="46"/>
      <c r="D65" s="30"/>
      <c r="E65" s="47" t="s">
        <v>1</v>
      </c>
      <c r="F65" s="47"/>
    </row>
    <row r="66" spans="1:7" ht="9.9499999999999993" customHeight="1" x14ac:dyDescent="0.25">
      <c r="A66" s="31"/>
      <c r="B66" s="31"/>
      <c r="D66" s="31"/>
      <c r="E66" s="31"/>
    </row>
    <row r="67" spans="1:7" x14ac:dyDescent="0.25">
      <c r="A67" s="48"/>
      <c r="B67" s="49"/>
      <c r="C67" s="50"/>
      <c r="D67" s="31"/>
      <c r="E67" s="31"/>
    </row>
    <row r="68" spans="1:7" ht="17.25" x14ac:dyDescent="0.25">
      <c r="A68" s="44" t="s">
        <v>36</v>
      </c>
      <c r="B68" s="67"/>
      <c r="C68" s="67"/>
      <c r="D68" s="30"/>
      <c r="E68" s="47" t="s">
        <v>1</v>
      </c>
      <c r="F68" s="47"/>
    </row>
    <row r="69" spans="1:7" x14ac:dyDescent="0.25">
      <c r="A69" s="53"/>
      <c r="B69" s="54"/>
      <c r="C69" s="55"/>
      <c r="D69" s="30"/>
      <c r="E69" s="30"/>
      <c r="F69" s="30"/>
    </row>
    <row r="70" spans="1:7" ht="8.1" customHeight="1" x14ac:dyDescent="0.25">
      <c r="B70" s="31"/>
      <c r="D70" s="31"/>
      <c r="E70" s="31"/>
    </row>
    <row r="71" spans="1:7" x14ac:dyDescent="0.25">
      <c r="A71" s="31" t="s">
        <v>20</v>
      </c>
      <c r="B71" s="31"/>
      <c r="D71" s="31"/>
      <c r="E71" s="31"/>
    </row>
    <row r="72" spans="1:7" ht="18.75" x14ac:dyDescent="0.3">
      <c r="A72" s="120" t="str">
        <f>'Grades K'!A34:F34</f>
        <v xml:space="preserve">   01-0000-0-1103-000-1110-1000-000-108</v>
      </c>
      <c r="B72" s="120"/>
      <c r="C72" s="120"/>
      <c r="D72" s="120"/>
      <c r="E72" s="120"/>
      <c r="F72" s="120"/>
      <c r="G72" s="120"/>
    </row>
  </sheetData>
  <sheetProtection algorithmName="SHA-512" hashValue="KONoywDvuPHBoz1N8DZSbM5imSwpMkoUGBmtItMGdHJcP6GsstJ78+we+hCGBOtDgcrLAFrt1TnnJZiRzVeMig==" saltValue="npFH+i92aG+pET11rMdbzA==" spinCount="100000" sheet="1" objects="1" scenarios="1"/>
  <mergeCells count="5">
    <mergeCell ref="A72:G72"/>
    <mergeCell ref="A2:I2"/>
    <mergeCell ref="C5:D5"/>
    <mergeCell ref="G5:I5"/>
    <mergeCell ref="E7:E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view="pageBreakPreview" zoomScaleNormal="100" zoomScaleSheetLayoutView="100" workbookViewId="0">
      <selection activeCell="G17" sqref="G16:G17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6384" width="9.140625" style="31"/>
  </cols>
  <sheetData>
    <row r="1" spans="1:9" s="30" customFormat="1" ht="15.75" x14ac:dyDescent="0.25">
      <c r="A1" s="115" t="str">
        <f>'Grades 4-6'!A1</f>
        <v>2022-23</v>
      </c>
      <c r="B1" s="112" t="s">
        <v>48</v>
      </c>
      <c r="C1" s="112"/>
      <c r="D1" s="112"/>
      <c r="E1" s="112"/>
      <c r="F1" s="112"/>
      <c r="G1" s="112"/>
      <c r="H1" s="112"/>
      <c r="I1" s="112"/>
    </row>
    <row r="2" spans="1:9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  <c r="I2" s="119"/>
    </row>
    <row r="3" spans="1:9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9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9" s="40" customFormat="1" ht="30" x14ac:dyDescent="0.25">
      <c r="A5" s="2"/>
      <c r="B5" s="3"/>
      <c r="C5" s="121" t="s">
        <v>11</v>
      </c>
      <c r="D5" s="121"/>
      <c r="E5" s="24"/>
      <c r="F5" s="114" t="s">
        <v>34</v>
      </c>
      <c r="G5" s="121" t="s">
        <v>51</v>
      </c>
      <c r="H5" s="121"/>
      <c r="I5" s="121"/>
    </row>
    <row r="6" spans="1:9" s="40" customFormat="1" x14ac:dyDescent="0.25">
      <c r="A6" s="68" t="s">
        <v>31</v>
      </c>
      <c r="B6" s="7"/>
      <c r="C6" s="114">
        <v>40</v>
      </c>
      <c r="D6" s="8">
        <v>190</v>
      </c>
      <c r="E6" s="24"/>
      <c r="F6" s="9">
        <v>3</v>
      </c>
      <c r="G6" s="4"/>
      <c r="H6" s="9">
        <v>3</v>
      </c>
      <c r="I6" s="5"/>
    </row>
    <row r="7" spans="1:9" ht="17.100000000000001" customHeight="1" x14ac:dyDescent="0.25">
      <c r="A7" s="10"/>
      <c r="B7" s="11"/>
      <c r="C7" s="11" t="s">
        <v>17</v>
      </c>
      <c r="D7" s="11"/>
      <c r="E7" s="122"/>
      <c r="F7" s="12"/>
      <c r="G7" s="10"/>
      <c r="H7" s="10"/>
      <c r="I7" s="10"/>
    </row>
    <row r="8" spans="1:9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22"/>
      <c r="F8" s="12"/>
      <c r="G8" s="10" t="s">
        <v>5</v>
      </c>
      <c r="H8" s="10" t="s">
        <v>8</v>
      </c>
      <c r="I8" s="10" t="s">
        <v>10</v>
      </c>
    </row>
    <row r="9" spans="1:9" x14ac:dyDescent="0.25">
      <c r="A9" s="18">
        <f>'Grades 1-3'!A10</f>
        <v>44795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9" x14ac:dyDescent="0.25">
      <c r="A10" s="18"/>
      <c r="B10" s="25">
        <v>2</v>
      </c>
      <c r="C10" s="23"/>
      <c r="D10" s="13"/>
      <c r="E10" s="61"/>
      <c r="F10" s="14">
        <f t="shared" ref="F10:F56" si="0">IF(C10&gt;$C$6,(C10-$C$6)*$F$6,0)</f>
        <v>0</v>
      </c>
      <c r="G10" s="15">
        <f t="shared" ref="G10:G56" si="1">F10</f>
        <v>0</v>
      </c>
      <c r="H10" s="15"/>
      <c r="I10" s="15"/>
    </row>
    <row r="11" spans="1:9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9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9" x14ac:dyDescent="0.25">
      <c r="A13" s="18"/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9" x14ac:dyDescent="0.25">
      <c r="A14" s="18"/>
      <c r="B14" s="25">
        <v>6</v>
      </c>
      <c r="C14" s="23"/>
      <c r="D14" s="13">
        <f>SUM(C9:C14)</f>
        <v>0</v>
      </c>
      <c r="E14" s="61"/>
      <c r="F14" s="14">
        <f t="shared" si="0"/>
        <v>0</v>
      </c>
      <c r="G14" s="15">
        <f t="shared" si="1"/>
        <v>0</v>
      </c>
      <c r="H14" s="15">
        <f>IF(D14&gt;$D$6,$H$6*(D14-$D$6),0)</f>
        <v>0</v>
      </c>
      <c r="I14" s="15">
        <f>IF(SUM(G9:G14)&gt;H14,SUM(G9:G14),H14)</f>
        <v>0</v>
      </c>
    </row>
    <row r="15" spans="1:9" x14ac:dyDescent="0.25">
      <c r="A15" s="18">
        <f>'Grades 1-3'!A11</f>
        <v>44796</v>
      </c>
      <c r="B15" s="60">
        <f>IF($B$9&gt;0,$B$9,0)</f>
        <v>1</v>
      </c>
      <c r="C15" s="23"/>
      <c r="D15" s="13"/>
      <c r="E15" s="61"/>
      <c r="F15" s="14">
        <f t="shared" si="0"/>
        <v>0</v>
      </c>
      <c r="G15" s="15">
        <f t="shared" si="1"/>
        <v>0</v>
      </c>
      <c r="H15" s="15"/>
      <c r="I15" s="15"/>
    </row>
    <row r="16" spans="1:9" x14ac:dyDescent="0.25">
      <c r="A16" s="18"/>
      <c r="B16" s="28">
        <f>IF($B$10&gt;0,$B$10,0)</f>
        <v>2</v>
      </c>
      <c r="C16" s="23"/>
      <c r="D16" s="13"/>
      <c r="E16" s="61"/>
      <c r="F16" s="14">
        <f t="shared" si="0"/>
        <v>0</v>
      </c>
      <c r="G16" s="15">
        <f t="shared" si="1"/>
        <v>0</v>
      </c>
      <c r="H16" s="15"/>
      <c r="I16" s="15"/>
    </row>
    <row r="17" spans="1:13" x14ac:dyDescent="0.25">
      <c r="A17" s="18"/>
      <c r="B17" s="28">
        <f>IF($B$11&gt;0,$B$11,0)</f>
        <v>3</v>
      </c>
      <c r="C17" s="23"/>
      <c r="D17" s="13"/>
      <c r="E17" s="61"/>
      <c r="F17" s="14">
        <f t="shared" si="0"/>
        <v>0</v>
      </c>
      <c r="G17" s="15">
        <f t="shared" si="1"/>
        <v>0</v>
      </c>
      <c r="H17" s="15"/>
      <c r="I17" s="15"/>
    </row>
    <row r="18" spans="1:13" x14ac:dyDescent="0.25">
      <c r="A18" s="18"/>
      <c r="B18" s="28">
        <f>IF($B$12&gt;0,$B$12,0)</f>
        <v>4</v>
      </c>
      <c r="C18" s="23"/>
      <c r="D18" s="13"/>
      <c r="E18" s="61"/>
      <c r="F18" s="14">
        <f t="shared" si="0"/>
        <v>0</v>
      </c>
      <c r="G18" s="15">
        <f t="shared" si="1"/>
        <v>0</v>
      </c>
      <c r="H18" s="15"/>
      <c r="I18" s="15"/>
      <c r="M18" s="62"/>
    </row>
    <row r="19" spans="1:13" x14ac:dyDescent="0.25">
      <c r="A19" s="18"/>
      <c r="B19" s="28">
        <f>IF($B$13&gt;0,$B$13,0)</f>
        <v>5</v>
      </c>
      <c r="C19" s="23"/>
      <c r="D19" s="13"/>
      <c r="E19" s="61"/>
      <c r="F19" s="14">
        <f t="shared" si="0"/>
        <v>0</v>
      </c>
      <c r="G19" s="15">
        <f t="shared" si="1"/>
        <v>0</v>
      </c>
      <c r="H19" s="15"/>
      <c r="I19" s="15"/>
      <c r="M19" s="62"/>
    </row>
    <row r="20" spans="1:13" x14ac:dyDescent="0.25">
      <c r="A20" s="18"/>
      <c r="B20" s="69">
        <f>IF($B$14&gt;0,$B$14,0)</f>
        <v>6</v>
      </c>
      <c r="C20" s="23"/>
      <c r="D20" s="13">
        <f t="shared" ref="D20" si="2">SUM(C15:C20)</f>
        <v>0</v>
      </c>
      <c r="E20" s="61"/>
      <c r="F20" s="14">
        <f t="shared" si="0"/>
        <v>0</v>
      </c>
      <c r="G20" s="15">
        <f t="shared" si="1"/>
        <v>0</v>
      </c>
      <c r="H20" s="15">
        <f t="shared" ref="H20" si="3">IF(D20&gt;$D$6,$H$6*(D20-$D$6),0)</f>
        <v>0</v>
      </c>
      <c r="I20" s="15">
        <f t="shared" ref="I20" si="4">IF(SUM(G15:G20)&gt;H20,SUM(G15:G20),H20)</f>
        <v>0</v>
      </c>
    </row>
    <row r="21" spans="1:13" x14ac:dyDescent="0.25">
      <c r="A21" s="18">
        <f>'Grades K'!A13</f>
        <v>44797</v>
      </c>
      <c r="B21" s="60">
        <f>IF($B$9&gt;0,$B$9,0)</f>
        <v>1</v>
      </c>
      <c r="C21" s="23"/>
      <c r="D21" s="13"/>
      <c r="E21" s="61"/>
      <c r="F21" s="14">
        <f t="shared" si="0"/>
        <v>0</v>
      </c>
      <c r="G21" s="15">
        <f t="shared" si="1"/>
        <v>0</v>
      </c>
      <c r="H21" s="15"/>
      <c r="I21" s="15"/>
    </row>
    <row r="22" spans="1:13" x14ac:dyDescent="0.25">
      <c r="A22" s="18"/>
      <c r="B22" s="28">
        <f>IF($B$10&gt;0,$B$10,0)</f>
        <v>2</v>
      </c>
      <c r="C22" s="23"/>
      <c r="D22" s="13"/>
      <c r="E22" s="61"/>
      <c r="F22" s="14">
        <f t="shared" si="0"/>
        <v>0</v>
      </c>
      <c r="G22" s="15">
        <f t="shared" si="1"/>
        <v>0</v>
      </c>
      <c r="H22" s="15"/>
      <c r="I22" s="15"/>
    </row>
    <row r="23" spans="1:13" x14ac:dyDescent="0.25">
      <c r="A23" s="18"/>
      <c r="B23" s="28">
        <f>IF($B$11&gt;0,$B$11,0)</f>
        <v>3</v>
      </c>
      <c r="C23" s="23"/>
      <c r="D23" s="13"/>
      <c r="E23" s="61"/>
      <c r="F23" s="14">
        <f t="shared" si="0"/>
        <v>0</v>
      </c>
      <c r="G23" s="15">
        <f t="shared" si="1"/>
        <v>0</v>
      </c>
      <c r="H23" s="15"/>
      <c r="I23" s="15"/>
    </row>
    <row r="24" spans="1:13" x14ac:dyDescent="0.25">
      <c r="A24" s="18"/>
      <c r="B24" s="28">
        <f>IF($B$12&gt;0,$B$12,0)</f>
        <v>4</v>
      </c>
      <c r="C24" s="23"/>
      <c r="D24" s="13"/>
      <c r="E24" s="61"/>
      <c r="F24" s="14">
        <f t="shared" si="0"/>
        <v>0</v>
      </c>
      <c r="G24" s="15">
        <f t="shared" si="1"/>
        <v>0</v>
      </c>
      <c r="H24" s="15"/>
      <c r="I24" s="15"/>
      <c r="M24" s="62"/>
    </row>
    <row r="25" spans="1:13" x14ac:dyDescent="0.25">
      <c r="A25" s="18"/>
      <c r="B25" s="28">
        <f>IF($B$13&gt;0,$B$13,0)</f>
        <v>5</v>
      </c>
      <c r="C25" s="23"/>
      <c r="D25" s="13"/>
      <c r="E25" s="61"/>
      <c r="F25" s="14">
        <f t="shared" si="0"/>
        <v>0</v>
      </c>
      <c r="G25" s="15">
        <f t="shared" si="1"/>
        <v>0</v>
      </c>
      <c r="H25" s="15"/>
      <c r="I25" s="15"/>
      <c r="M25" s="62"/>
    </row>
    <row r="26" spans="1:13" x14ac:dyDescent="0.25">
      <c r="A26" s="18"/>
      <c r="B26" s="69">
        <f>IF($B$14&gt;0,$B$14,0)</f>
        <v>6</v>
      </c>
      <c r="C26" s="23"/>
      <c r="D26" s="13">
        <f t="shared" ref="D26" si="5">SUM(C21:C26)</f>
        <v>0</v>
      </c>
      <c r="E26" s="61"/>
      <c r="F26" s="14">
        <f t="shared" si="0"/>
        <v>0</v>
      </c>
      <c r="G26" s="15">
        <f t="shared" si="1"/>
        <v>0</v>
      </c>
      <c r="H26" s="15">
        <f t="shared" ref="H26" si="6">IF(D26&gt;$D$6,$H$6*(D26-$D$6),0)</f>
        <v>0</v>
      </c>
      <c r="I26" s="15">
        <f t="shared" ref="I26" si="7">IF(SUM(G21:G26)&gt;H26,SUM(G21:G26),H26)</f>
        <v>0</v>
      </c>
    </row>
    <row r="27" spans="1:13" x14ac:dyDescent="0.25">
      <c r="A27" s="18">
        <f>'Grades 1-3'!A13</f>
        <v>44798</v>
      </c>
      <c r="B27" s="60">
        <f>IF($B$9&gt;0,$B$9,0)</f>
        <v>1</v>
      </c>
      <c r="C27" s="23"/>
      <c r="D27" s="13"/>
      <c r="E27" s="61"/>
      <c r="F27" s="14">
        <f t="shared" si="0"/>
        <v>0</v>
      </c>
      <c r="G27" s="15">
        <f t="shared" si="1"/>
        <v>0</v>
      </c>
      <c r="H27" s="15"/>
      <c r="I27" s="15"/>
    </row>
    <row r="28" spans="1:13" x14ac:dyDescent="0.25">
      <c r="A28" s="18"/>
      <c r="B28" s="28">
        <f>IF($B$10&gt;0,$B$10,0)</f>
        <v>2</v>
      </c>
      <c r="C28" s="23"/>
      <c r="D28" s="13"/>
      <c r="E28" s="61"/>
      <c r="F28" s="14">
        <f t="shared" si="0"/>
        <v>0</v>
      </c>
      <c r="G28" s="15">
        <f t="shared" si="1"/>
        <v>0</v>
      </c>
      <c r="H28" s="15"/>
      <c r="I28" s="15"/>
    </row>
    <row r="29" spans="1:13" x14ac:dyDescent="0.25">
      <c r="A29" s="18"/>
      <c r="B29" s="28">
        <f>IF($B$11&gt;0,$B$11,0)</f>
        <v>3</v>
      </c>
      <c r="C29" s="23"/>
      <c r="D29" s="13"/>
      <c r="E29" s="61"/>
      <c r="F29" s="14">
        <f t="shared" si="0"/>
        <v>0</v>
      </c>
      <c r="G29" s="15">
        <f t="shared" si="1"/>
        <v>0</v>
      </c>
      <c r="H29" s="15"/>
      <c r="I29" s="15"/>
    </row>
    <row r="30" spans="1:13" x14ac:dyDescent="0.25">
      <c r="A30" s="18"/>
      <c r="B30" s="28">
        <f>IF($B$12&gt;0,$B$12,0)</f>
        <v>4</v>
      </c>
      <c r="C30" s="23"/>
      <c r="D30" s="13"/>
      <c r="E30" s="61"/>
      <c r="F30" s="14">
        <f t="shared" si="0"/>
        <v>0</v>
      </c>
      <c r="G30" s="15">
        <f t="shared" si="1"/>
        <v>0</v>
      </c>
      <c r="H30" s="15"/>
      <c r="I30" s="15"/>
      <c r="M30" s="62"/>
    </row>
    <row r="31" spans="1:13" x14ac:dyDescent="0.25">
      <c r="A31" s="18"/>
      <c r="B31" s="28">
        <f>IF($B$13&gt;0,$B$13,0)</f>
        <v>5</v>
      </c>
      <c r="C31" s="23"/>
      <c r="D31" s="13"/>
      <c r="E31" s="61"/>
      <c r="F31" s="14">
        <f t="shared" si="0"/>
        <v>0</v>
      </c>
      <c r="G31" s="15">
        <f t="shared" si="1"/>
        <v>0</v>
      </c>
      <c r="H31" s="15"/>
      <c r="I31" s="15"/>
      <c r="M31" s="62"/>
    </row>
    <row r="32" spans="1:13" x14ac:dyDescent="0.25">
      <c r="A32" s="18"/>
      <c r="B32" s="69">
        <f>IF($B$14&gt;0,$B$14,0)</f>
        <v>6</v>
      </c>
      <c r="C32" s="23"/>
      <c r="D32" s="13">
        <f t="shared" ref="D32" si="8">SUM(C27:C32)</f>
        <v>0</v>
      </c>
      <c r="E32" s="61"/>
      <c r="F32" s="14">
        <f t="shared" si="0"/>
        <v>0</v>
      </c>
      <c r="G32" s="15">
        <f t="shared" si="1"/>
        <v>0</v>
      </c>
      <c r="H32" s="15">
        <f t="shared" ref="H32" si="9">IF(D32&gt;$D$6,$H$6*(D32-$D$6),0)</f>
        <v>0</v>
      </c>
      <c r="I32" s="15">
        <f t="shared" ref="I32" si="10">IF(SUM(G27:G32)&gt;H32,SUM(G27:G32),H32)</f>
        <v>0</v>
      </c>
    </row>
    <row r="33" spans="1:9" x14ac:dyDescent="0.25">
      <c r="A33" s="18">
        <f>'Grades 1-3'!A14</f>
        <v>44799</v>
      </c>
      <c r="B33" s="60">
        <f>IF($B$9&gt;0,$B$9,0)</f>
        <v>1</v>
      </c>
      <c r="C33" s="23"/>
      <c r="D33" s="13"/>
      <c r="E33" s="61"/>
      <c r="F33" s="14">
        <f t="shared" si="0"/>
        <v>0</v>
      </c>
      <c r="G33" s="15">
        <f t="shared" si="1"/>
        <v>0</v>
      </c>
      <c r="H33" s="15"/>
      <c r="I33" s="15"/>
    </row>
    <row r="34" spans="1:9" x14ac:dyDescent="0.25">
      <c r="A34" s="18"/>
      <c r="B34" s="28">
        <f>IF($B$10&gt;0,$B$10,0)</f>
        <v>2</v>
      </c>
      <c r="C34" s="23"/>
      <c r="D34" s="13"/>
      <c r="E34" s="61"/>
      <c r="F34" s="14">
        <f t="shared" si="0"/>
        <v>0</v>
      </c>
      <c r="G34" s="15">
        <f t="shared" si="1"/>
        <v>0</v>
      </c>
      <c r="H34" s="15"/>
      <c r="I34" s="15"/>
    </row>
    <row r="35" spans="1:9" x14ac:dyDescent="0.25">
      <c r="A35" s="18"/>
      <c r="B35" s="28">
        <f>IF($B$11&gt;0,$B$11,0)</f>
        <v>3</v>
      </c>
      <c r="C35" s="23"/>
      <c r="D35" s="13"/>
      <c r="E35" s="61"/>
      <c r="F35" s="14">
        <f t="shared" si="0"/>
        <v>0</v>
      </c>
      <c r="G35" s="15">
        <f t="shared" si="1"/>
        <v>0</v>
      </c>
      <c r="H35" s="15"/>
      <c r="I35" s="15"/>
    </row>
    <row r="36" spans="1:9" x14ac:dyDescent="0.25">
      <c r="A36" s="18"/>
      <c r="B36" s="28">
        <f>IF($B$12&gt;0,$B$12,0)</f>
        <v>4</v>
      </c>
      <c r="C36" s="23"/>
      <c r="D36" s="13"/>
      <c r="E36" s="61"/>
      <c r="F36" s="14">
        <f t="shared" si="0"/>
        <v>0</v>
      </c>
      <c r="G36" s="15">
        <f t="shared" si="1"/>
        <v>0</v>
      </c>
      <c r="H36" s="15"/>
      <c r="I36" s="15"/>
    </row>
    <row r="37" spans="1:9" x14ac:dyDescent="0.25">
      <c r="A37" s="18"/>
      <c r="B37" s="28">
        <f>IF($B$13&gt;0,$B$13,0)</f>
        <v>5</v>
      </c>
      <c r="C37" s="23"/>
      <c r="D37" s="13"/>
      <c r="E37" s="61"/>
      <c r="F37" s="14">
        <f t="shared" si="0"/>
        <v>0</v>
      </c>
      <c r="G37" s="15">
        <f t="shared" si="1"/>
        <v>0</v>
      </c>
      <c r="H37" s="15"/>
      <c r="I37" s="15"/>
    </row>
    <row r="38" spans="1:9" x14ac:dyDescent="0.25">
      <c r="A38" s="18"/>
      <c r="B38" s="69">
        <f>IF($B$14&gt;0,$B$14,0)</f>
        <v>6</v>
      </c>
      <c r="C38" s="23"/>
      <c r="D38" s="13">
        <f t="shared" ref="D38" si="11">SUM(C33:C38)</f>
        <v>0</v>
      </c>
      <c r="E38" s="61"/>
      <c r="F38" s="14">
        <f t="shared" si="0"/>
        <v>0</v>
      </c>
      <c r="G38" s="15">
        <f t="shared" si="1"/>
        <v>0</v>
      </c>
      <c r="H38" s="15">
        <f t="shared" ref="H38" si="12">IF(D38&gt;$D$6,$H$6*(D38-$D$6),0)</f>
        <v>0</v>
      </c>
      <c r="I38" s="15">
        <f t="shared" ref="I38" si="13">IF(SUM(G33:G38)&gt;H38,SUM(G33:G38),H38)</f>
        <v>0</v>
      </c>
    </row>
    <row r="39" spans="1:9" x14ac:dyDescent="0.25">
      <c r="A39" s="18">
        <f>'Grades 1-3'!A15</f>
        <v>44802</v>
      </c>
      <c r="B39" s="60">
        <f>IF($B$9&gt;0,$B$9,0)</f>
        <v>1</v>
      </c>
      <c r="C39" s="23"/>
      <c r="D39" s="13"/>
      <c r="E39" s="61"/>
      <c r="F39" s="14">
        <f t="shared" si="0"/>
        <v>0</v>
      </c>
      <c r="G39" s="15">
        <f t="shared" si="1"/>
        <v>0</v>
      </c>
      <c r="H39" s="15"/>
      <c r="I39" s="15"/>
    </row>
    <row r="40" spans="1:9" x14ac:dyDescent="0.25">
      <c r="A40" s="18"/>
      <c r="B40" s="28">
        <f>IF($B$10&gt;0,$B$10,0)</f>
        <v>2</v>
      </c>
      <c r="C40" s="23"/>
      <c r="D40" s="13"/>
      <c r="E40" s="61"/>
      <c r="F40" s="14">
        <f t="shared" si="0"/>
        <v>0</v>
      </c>
      <c r="G40" s="15">
        <f t="shared" si="1"/>
        <v>0</v>
      </c>
      <c r="H40" s="15"/>
      <c r="I40" s="15"/>
    </row>
    <row r="41" spans="1:9" x14ac:dyDescent="0.25">
      <c r="A41" s="18"/>
      <c r="B41" s="28">
        <f>IF($B$11&gt;0,$B$11,0)</f>
        <v>3</v>
      </c>
      <c r="C41" s="23"/>
      <c r="D41" s="13"/>
      <c r="E41" s="61"/>
      <c r="F41" s="14">
        <f t="shared" si="0"/>
        <v>0</v>
      </c>
      <c r="G41" s="15">
        <f t="shared" si="1"/>
        <v>0</v>
      </c>
      <c r="H41" s="15"/>
      <c r="I41" s="15"/>
    </row>
    <row r="42" spans="1:9" x14ac:dyDescent="0.25">
      <c r="A42" s="18"/>
      <c r="B42" s="28">
        <f>IF($B$12&gt;0,$B$12,0)</f>
        <v>4</v>
      </c>
      <c r="C42" s="23"/>
      <c r="D42" s="13"/>
      <c r="E42" s="61"/>
      <c r="F42" s="14">
        <f t="shared" si="0"/>
        <v>0</v>
      </c>
      <c r="G42" s="15">
        <f t="shared" si="1"/>
        <v>0</v>
      </c>
      <c r="H42" s="15"/>
      <c r="I42" s="15"/>
    </row>
    <row r="43" spans="1:9" x14ac:dyDescent="0.25">
      <c r="A43" s="18"/>
      <c r="B43" s="28">
        <f>IF($B$13&gt;0,$B$13,0)</f>
        <v>5</v>
      </c>
      <c r="C43" s="23"/>
      <c r="D43" s="13"/>
      <c r="E43" s="61"/>
      <c r="F43" s="14">
        <f t="shared" si="0"/>
        <v>0</v>
      </c>
      <c r="G43" s="15">
        <f t="shared" si="1"/>
        <v>0</v>
      </c>
      <c r="H43" s="15"/>
      <c r="I43" s="15"/>
    </row>
    <row r="44" spans="1:9" x14ac:dyDescent="0.25">
      <c r="A44" s="18"/>
      <c r="B44" s="69">
        <f>IF($B$14&gt;0,$B$14,0)</f>
        <v>6</v>
      </c>
      <c r="C44" s="23"/>
      <c r="D44" s="13">
        <f t="shared" ref="D44" si="14">SUM(C39:C44)</f>
        <v>0</v>
      </c>
      <c r="E44" s="61"/>
      <c r="F44" s="14">
        <f t="shared" si="0"/>
        <v>0</v>
      </c>
      <c r="G44" s="15">
        <f t="shared" si="1"/>
        <v>0</v>
      </c>
      <c r="H44" s="15">
        <f t="shared" ref="H44" si="15">IF(D44&gt;$D$6,$H$6*(D44-$D$6),0)</f>
        <v>0</v>
      </c>
      <c r="I44" s="15">
        <f t="shared" ref="I44" si="16">IF(SUM(G39:G44)&gt;H44,SUM(G39:G44),H44)</f>
        <v>0</v>
      </c>
    </row>
    <row r="45" spans="1:9" x14ac:dyDescent="0.25">
      <c r="A45" s="18">
        <f>'Grades 1-3'!A16</f>
        <v>44803</v>
      </c>
      <c r="B45" s="60">
        <f>IF($B$9&gt;0,$B$9,0)</f>
        <v>1</v>
      </c>
      <c r="C45" s="23"/>
      <c r="D45" s="13"/>
      <c r="E45" s="61"/>
      <c r="F45" s="14">
        <f t="shared" si="0"/>
        <v>0</v>
      </c>
      <c r="G45" s="15">
        <f t="shared" si="1"/>
        <v>0</v>
      </c>
      <c r="H45" s="15"/>
      <c r="I45" s="15"/>
    </row>
    <row r="46" spans="1:9" x14ac:dyDescent="0.25">
      <c r="A46" s="18"/>
      <c r="B46" s="28">
        <f>IF($B$10&gt;0,$B$10,0)</f>
        <v>2</v>
      </c>
      <c r="C46" s="23"/>
      <c r="D46" s="13"/>
      <c r="E46" s="61"/>
      <c r="F46" s="14">
        <f t="shared" si="0"/>
        <v>0</v>
      </c>
      <c r="G46" s="15">
        <f t="shared" si="1"/>
        <v>0</v>
      </c>
      <c r="H46" s="15"/>
      <c r="I46" s="15"/>
    </row>
    <row r="47" spans="1:9" x14ac:dyDescent="0.25">
      <c r="A47" s="18"/>
      <c r="B47" s="28">
        <f>IF($B$11&gt;0,$B$11,0)</f>
        <v>3</v>
      </c>
      <c r="C47" s="23"/>
      <c r="D47" s="13"/>
      <c r="E47" s="61"/>
      <c r="F47" s="14">
        <f t="shared" si="0"/>
        <v>0</v>
      </c>
      <c r="G47" s="15">
        <f t="shared" si="1"/>
        <v>0</v>
      </c>
      <c r="H47" s="15"/>
      <c r="I47" s="15"/>
    </row>
    <row r="48" spans="1:9" x14ac:dyDescent="0.25">
      <c r="A48" s="18"/>
      <c r="B48" s="28">
        <f>IF($B$12&gt;0,$B$12,0)</f>
        <v>4</v>
      </c>
      <c r="C48" s="23"/>
      <c r="D48" s="13"/>
      <c r="E48" s="61"/>
      <c r="F48" s="14">
        <f t="shared" si="0"/>
        <v>0</v>
      </c>
      <c r="G48" s="15">
        <f t="shared" si="1"/>
        <v>0</v>
      </c>
      <c r="H48" s="15"/>
      <c r="I48" s="15"/>
    </row>
    <row r="49" spans="1:9" x14ac:dyDescent="0.25">
      <c r="A49" s="18"/>
      <c r="B49" s="28">
        <f>IF($B$13&gt;0,$B$13,0)</f>
        <v>5</v>
      </c>
      <c r="C49" s="23"/>
      <c r="D49" s="13"/>
      <c r="E49" s="61"/>
      <c r="F49" s="14">
        <f t="shared" si="0"/>
        <v>0</v>
      </c>
      <c r="G49" s="15">
        <f t="shared" si="1"/>
        <v>0</v>
      </c>
      <c r="H49" s="15"/>
      <c r="I49" s="15"/>
    </row>
    <row r="50" spans="1:9" x14ac:dyDescent="0.25">
      <c r="A50" s="18"/>
      <c r="B50" s="69">
        <f>IF($B$14&gt;0,$B$14,0)</f>
        <v>6</v>
      </c>
      <c r="C50" s="23"/>
      <c r="D50" s="13">
        <f t="shared" ref="D50" si="17">SUM(C45:C50)</f>
        <v>0</v>
      </c>
      <c r="E50" s="61"/>
      <c r="F50" s="14">
        <f t="shared" si="0"/>
        <v>0</v>
      </c>
      <c r="G50" s="15">
        <f t="shared" si="1"/>
        <v>0</v>
      </c>
      <c r="H50" s="15">
        <f t="shared" ref="H50" si="18">IF(D50&gt;$D$6,$H$6*(D50-$D$6),0)</f>
        <v>0</v>
      </c>
      <c r="I50" s="15">
        <f t="shared" ref="I50" si="19">IF(SUM(G45:G50)&gt;H50,SUM(G45:G50),H50)</f>
        <v>0</v>
      </c>
    </row>
    <row r="51" spans="1:9" x14ac:dyDescent="0.25">
      <c r="A51" s="18">
        <f>'Grades 1-3'!A17</f>
        <v>44804</v>
      </c>
      <c r="B51" s="60">
        <f t="shared" ref="B51" si="20">IF($B$9&gt;0,$B$9,0)</f>
        <v>1</v>
      </c>
      <c r="C51" s="23"/>
      <c r="D51" s="13"/>
      <c r="E51" s="61"/>
      <c r="F51" s="14">
        <f t="shared" si="0"/>
        <v>0</v>
      </c>
      <c r="G51" s="15">
        <f t="shared" si="1"/>
        <v>0</v>
      </c>
      <c r="H51" s="15"/>
      <c r="I51" s="15"/>
    </row>
    <row r="52" spans="1:9" x14ac:dyDescent="0.25">
      <c r="A52" s="18"/>
      <c r="B52" s="28">
        <f t="shared" ref="B52" si="21">IF($B$10&gt;0,$B$10,0)</f>
        <v>2</v>
      </c>
      <c r="C52" s="23"/>
      <c r="D52" s="13"/>
      <c r="E52" s="61"/>
      <c r="F52" s="14">
        <f t="shared" si="0"/>
        <v>0</v>
      </c>
      <c r="G52" s="15">
        <f t="shared" si="1"/>
        <v>0</v>
      </c>
      <c r="H52" s="15"/>
      <c r="I52" s="15"/>
    </row>
    <row r="53" spans="1:9" x14ac:dyDescent="0.25">
      <c r="A53" s="18"/>
      <c r="B53" s="28">
        <f t="shared" ref="B53" si="22">IF($B$11&gt;0,$B$11,0)</f>
        <v>3</v>
      </c>
      <c r="C53" s="23"/>
      <c r="D53" s="13"/>
      <c r="E53" s="61"/>
      <c r="F53" s="14">
        <f t="shared" si="0"/>
        <v>0</v>
      </c>
      <c r="G53" s="15">
        <f t="shared" si="1"/>
        <v>0</v>
      </c>
      <c r="H53" s="15"/>
      <c r="I53" s="15"/>
    </row>
    <row r="54" spans="1:9" x14ac:dyDescent="0.25">
      <c r="A54" s="18"/>
      <c r="B54" s="28">
        <f t="shared" ref="B54" si="23">IF($B$12&gt;0,$B$12,0)</f>
        <v>4</v>
      </c>
      <c r="C54" s="23"/>
      <c r="D54" s="13"/>
      <c r="E54" s="61"/>
      <c r="F54" s="14">
        <f t="shared" si="0"/>
        <v>0</v>
      </c>
      <c r="G54" s="15">
        <f t="shared" si="1"/>
        <v>0</v>
      </c>
      <c r="H54" s="15"/>
      <c r="I54" s="15"/>
    </row>
    <row r="55" spans="1:9" x14ac:dyDescent="0.25">
      <c r="A55" s="18"/>
      <c r="B55" s="28">
        <f t="shared" ref="B55" si="24">IF($B$13&gt;0,$B$13,0)</f>
        <v>5</v>
      </c>
      <c r="C55" s="23"/>
      <c r="D55" s="13"/>
      <c r="E55" s="61"/>
      <c r="F55" s="14">
        <f t="shared" si="0"/>
        <v>0</v>
      </c>
      <c r="G55" s="15">
        <f t="shared" si="1"/>
        <v>0</v>
      </c>
      <c r="H55" s="15"/>
      <c r="I55" s="15"/>
    </row>
    <row r="56" spans="1:9" x14ac:dyDescent="0.25">
      <c r="A56" s="18"/>
      <c r="B56" s="28">
        <f t="shared" ref="B56" si="25">IF($B$14&gt;0,$B$14,0)</f>
        <v>6</v>
      </c>
      <c r="C56" s="96"/>
      <c r="D56" s="13">
        <f t="shared" ref="D56" si="26">SUM(C51:C56)</f>
        <v>0</v>
      </c>
      <c r="E56" s="61"/>
      <c r="F56" s="14">
        <f t="shared" si="0"/>
        <v>0</v>
      </c>
      <c r="G56" s="15">
        <f t="shared" si="1"/>
        <v>0</v>
      </c>
      <c r="H56" s="15">
        <f t="shared" ref="H56" si="27">IF(D56&gt;$D$6,$H$6*(D56-$D$6),0)</f>
        <v>0</v>
      </c>
      <c r="I56" s="15">
        <f t="shared" ref="I56" si="28">IF(SUM(G51:G56)&gt;H56,SUM(G51:G56),H56)</f>
        <v>0</v>
      </c>
    </row>
    <row r="57" spans="1:9" ht="19.5" thickBot="1" x14ac:dyDescent="0.35">
      <c r="A57" s="97" t="s">
        <v>2</v>
      </c>
      <c r="B57" s="101"/>
      <c r="C57" s="102"/>
      <c r="D57" s="103"/>
      <c r="E57" s="103"/>
      <c r="F57" s="100"/>
      <c r="G57" s="104"/>
      <c r="H57" s="104"/>
      <c r="I57" s="105">
        <f>SUM(I9:I56)</f>
        <v>0</v>
      </c>
    </row>
    <row r="58" spans="1:9" ht="8.1" customHeight="1" thickTop="1" x14ac:dyDescent="0.25">
      <c r="A58" s="16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57" t="s">
        <v>19</v>
      </c>
      <c r="B59" s="1"/>
      <c r="C59" s="1"/>
      <c r="D59" s="1"/>
      <c r="E59" s="1"/>
      <c r="F59" s="1"/>
      <c r="G59" s="1"/>
      <c r="H59" s="1"/>
      <c r="I59" s="1"/>
    </row>
    <row r="60" spans="1:9" ht="8.1" customHeight="1" x14ac:dyDescent="0.25">
      <c r="A60" s="16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58" t="s">
        <v>21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59" t="s">
        <v>22</v>
      </c>
      <c r="B62" s="1"/>
      <c r="C62" s="1"/>
      <c r="D62" s="1"/>
      <c r="E62" s="1"/>
      <c r="F62" s="1"/>
      <c r="G62" s="1"/>
      <c r="H62" s="1"/>
      <c r="I62" s="1"/>
    </row>
    <row r="63" spans="1:9" ht="9.9499999999999993" customHeight="1" x14ac:dyDescent="0.25">
      <c r="A63" s="31"/>
      <c r="B63" s="31"/>
      <c r="D63" s="31"/>
      <c r="E63" s="31"/>
    </row>
    <row r="64" spans="1:9" x14ac:dyDescent="0.25">
      <c r="C64" s="34"/>
      <c r="D64" s="31"/>
      <c r="E64" s="31"/>
    </row>
    <row r="65" spans="1:7" x14ac:dyDescent="0.25">
      <c r="A65" s="44" t="s">
        <v>13</v>
      </c>
      <c r="B65" s="45"/>
      <c r="C65" s="46"/>
      <c r="D65" s="30"/>
      <c r="E65" s="47" t="s">
        <v>1</v>
      </c>
      <c r="F65" s="47"/>
    </row>
    <row r="66" spans="1:7" ht="9.9499999999999993" customHeight="1" x14ac:dyDescent="0.25">
      <c r="A66" s="31"/>
      <c r="B66" s="31"/>
      <c r="D66" s="31"/>
      <c r="E66" s="31"/>
    </row>
    <row r="67" spans="1:7" x14ac:dyDescent="0.25">
      <c r="A67" s="48"/>
      <c r="B67" s="49"/>
      <c r="C67" s="50"/>
      <c r="D67" s="31"/>
      <c r="E67" s="31"/>
    </row>
    <row r="68" spans="1:7" ht="17.25" x14ac:dyDescent="0.25">
      <c r="A68" s="44" t="s">
        <v>36</v>
      </c>
      <c r="B68" s="67"/>
      <c r="C68" s="67"/>
      <c r="D68" s="30"/>
      <c r="E68" s="47" t="s">
        <v>1</v>
      </c>
      <c r="F68" s="47"/>
    </row>
    <row r="69" spans="1:7" x14ac:dyDescent="0.25">
      <c r="A69" s="53"/>
      <c r="B69" s="54"/>
      <c r="C69" s="55"/>
      <c r="D69" s="30"/>
      <c r="E69" s="30"/>
      <c r="F69" s="30"/>
    </row>
    <row r="70" spans="1:7" ht="8.1" customHeight="1" x14ac:dyDescent="0.25">
      <c r="B70" s="31"/>
      <c r="D70" s="31"/>
      <c r="E70" s="31"/>
    </row>
    <row r="71" spans="1:7" x14ac:dyDescent="0.25">
      <c r="A71" s="31" t="s">
        <v>20</v>
      </c>
      <c r="B71" s="31"/>
      <c r="D71" s="31"/>
      <c r="E71" s="31"/>
    </row>
    <row r="72" spans="1:7" ht="18.75" x14ac:dyDescent="0.3">
      <c r="A72" s="120" t="str">
        <f>'Grades K'!A34:F34</f>
        <v xml:space="preserve">   01-0000-0-1103-000-1110-1000-000-108</v>
      </c>
      <c r="B72" s="120"/>
      <c r="C72" s="120"/>
      <c r="D72" s="120"/>
      <c r="E72" s="120"/>
      <c r="F72" s="120"/>
      <c r="G72" s="120"/>
    </row>
  </sheetData>
  <sheetProtection algorithmName="SHA-512" hashValue="W40DI+KQN8XZUlz7r4BlXCN0i8uXgTjX+qQS7wlxCdvNWjSVBmGKEJPpB1xbVzTnfKc3uhBvRFJuQ7M7pfGCLw==" saltValue="x2qvWd6G40Nb94hp8f+Sig==" spinCount="100000" sheet="1" objects="1" scenarios="1"/>
  <mergeCells count="5">
    <mergeCell ref="A2:I2"/>
    <mergeCell ref="C5:D5"/>
    <mergeCell ref="G5:I5"/>
    <mergeCell ref="E7:E8"/>
    <mergeCell ref="A72:G72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4"/>
  <sheetViews>
    <sheetView view="pageBreakPreview" zoomScaleNormal="100" zoomScaleSheetLayoutView="100" workbookViewId="0">
      <pane ySplit="8" topLeftCell="A9" activePane="bottomLeft" state="frozen"/>
      <selection activeCell="F25" sqref="F25"/>
      <selection pane="bottomLeft" activeCell="H11" sqref="H11"/>
    </sheetView>
  </sheetViews>
  <sheetFormatPr defaultColWidth="9.140625" defaultRowHeight="15" x14ac:dyDescent="0.25"/>
  <cols>
    <col min="1" max="1" width="11.7109375" style="32" customWidth="1"/>
    <col min="2" max="2" width="7.5703125" style="80" customWidth="1"/>
    <col min="3" max="3" width="10" style="31" customWidth="1"/>
    <col min="4" max="4" width="8.7109375" style="34" customWidth="1"/>
    <col min="5" max="5" width="7.7109375" style="35" customWidth="1"/>
    <col min="6" max="8" width="9.140625" style="31"/>
    <col min="9" max="10" width="10.7109375" style="31" customWidth="1"/>
    <col min="11" max="11" width="11.7109375" style="31" customWidth="1"/>
    <col min="12" max="16384" width="9.140625" style="31"/>
  </cols>
  <sheetData>
    <row r="1" spans="1:11" s="30" customFormat="1" ht="15.75" x14ac:dyDescent="0.25">
      <c r="A1" s="111" t="str">
        <f>'Grades K'!A1</f>
        <v>2022-23</v>
      </c>
      <c r="B1" s="123" t="s">
        <v>39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6.5" thickBot="1" x14ac:dyDescent="0.3">
      <c r="A2" s="119" t="str">
        <f>+'Grades 1-3'!A2:F2</f>
        <v>August 22nd - August 31st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8.1" customHeight="1" x14ac:dyDescent="0.25">
      <c r="A3" s="16"/>
      <c r="B3" s="72"/>
      <c r="C3" s="1"/>
      <c r="D3" s="20"/>
      <c r="E3" s="19"/>
      <c r="F3" s="1"/>
      <c r="G3" s="1"/>
      <c r="H3" s="1"/>
      <c r="I3" s="1"/>
      <c r="J3" s="1"/>
      <c r="K3" s="1"/>
    </row>
    <row r="4" spans="1:11" x14ac:dyDescent="0.25">
      <c r="A4" s="36" t="s">
        <v>3</v>
      </c>
      <c r="B4" s="73" t="s">
        <v>6</v>
      </c>
      <c r="C4" s="21"/>
      <c r="D4" s="37"/>
      <c r="E4" s="37"/>
      <c r="F4" s="38"/>
      <c r="G4" s="38"/>
      <c r="H4" s="38"/>
      <c r="I4" s="38"/>
      <c r="J4" s="38"/>
      <c r="K4" s="22" t="s">
        <v>14</v>
      </c>
    </row>
    <row r="5" spans="1:11" s="40" customFormat="1" ht="30" x14ac:dyDescent="0.25">
      <c r="A5" s="2"/>
      <c r="B5" s="74"/>
      <c r="C5" s="121" t="s">
        <v>11</v>
      </c>
      <c r="D5" s="121"/>
      <c r="E5" s="24"/>
      <c r="F5" s="91"/>
      <c r="G5" s="91"/>
      <c r="H5" s="91" t="s">
        <v>24</v>
      </c>
      <c r="I5" s="121" t="s">
        <v>30</v>
      </c>
      <c r="J5" s="121"/>
      <c r="K5" s="121"/>
    </row>
    <row r="6" spans="1:11" s="40" customFormat="1" x14ac:dyDescent="0.25">
      <c r="A6" s="6" t="s">
        <v>7</v>
      </c>
      <c r="B6" s="75"/>
      <c r="C6" s="91">
        <v>36</v>
      </c>
      <c r="D6" s="8">
        <v>162</v>
      </c>
      <c r="E6" s="24"/>
      <c r="F6" s="9"/>
      <c r="G6" s="9"/>
      <c r="H6" s="9">
        <v>3</v>
      </c>
      <c r="I6" s="4"/>
      <c r="J6" s="9">
        <v>3</v>
      </c>
      <c r="K6" s="5"/>
    </row>
    <row r="7" spans="1:11" ht="17.100000000000001" customHeight="1" x14ac:dyDescent="0.25">
      <c r="A7" s="10"/>
      <c r="B7" s="76"/>
      <c r="C7" s="11" t="s">
        <v>17</v>
      </c>
      <c r="D7" s="11"/>
      <c r="E7" s="122"/>
      <c r="F7" s="12"/>
      <c r="G7" s="12"/>
      <c r="H7" s="12"/>
      <c r="I7" s="10"/>
      <c r="J7" s="10"/>
      <c r="K7" s="10"/>
    </row>
    <row r="8" spans="1:11" ht="17.100000000000001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22"/>
      <c r="F8" s="12"/>
      <c r="G8" s="12"/>
      <c r="H8" s="12"/>
      <c r="I8" s="10" t="s">
        <v>5</v>
      </c>
      <c r="J8" s="10" t="s">
        <v>8</v>
      </c>
      <c r="K8" s="10" t="s">
        <v>10</v>
      </c>
    </row>
    <row r="9" spans="1:11" ht="13.5" customHeight="1" x14ac:dyDescent="0.25">
      <c r="A9" s="18">
        <f>'Grades 1-3'!A10</f>
        <v>44795</v>
      </c>
      <c r="B9" s="77">
        <v>1</v>
      </c>
      <c r="C9" s="23"/>
      <c r="D9" s="13"/>
      <c r="E9" s="61"/>
      <c r="F9" s="14"/>
      <c r="G9" s="14"/>
      <c r="H9" s="14">
        <f>IF(C9&gt;$C$6,(C9-$C$6)*$H$6,0)</f>
        <v>0</v>
      </c>
      <c r="I9" s="15">
        <f>H9</f>
        <v>0</v>
      </c>
      <c r="J9" s="15"/>
      <c r="K9" s="15"/>
    </row>
    <row r="10" spans="1:11" ht="13.5" customHeight="1" x14ac:dyDescent="0.25">
      <c r="A10" s="18"/>
      <c r="B10" s="77">
        <v>2</v>
      </c>
      <c r="C10" s="23"/>
      <c r="D10" s="13"/>
      <c r="E10" s="61"/>
      <c r="F10" s="14"/>
      <c r="G10" s="14"/>
      <c r="H10" s="14">
        <f t="shared" ref="H10:H38" si="0">IF(C10&gt;$C$6,(C10-$C$6)*$H$6,0)</f>
        <v>0</v>
      </c>
      <c r="I10" s="15">
        <f t="shared" ref="I10:I38" si="1">H10</f>
        <v>0</v>
      </c>
      <c r="J10" s="15"/>
      <c r="K10" s="15"/>
    </row>
    <row r="11" spans="1:11" ht="13.5" customHeight="1" x14ac:dyDescent="0.25">
      <c r="A11" s="18"/>
      <c r="B11" s="77">
        <v>3</v>
      </c>
      <c r="C11" s="23"/>
      <c r="D11" s="13"/>
      <c r="E11" s="61"/>
      <c r="F11" s="14"/>
      <c r="G11" s="14"/>
      <c r="H11" s="14">
        <f t="shared" si="0"/>
        <v>0</v>
      </c>
      <c r="I11" s="15">
        <f t="shared" si="1"/>
        <v>0</v>
      </c>
      <c r="J11" s="15"/>
      <c r="K11" s="15"/>
    </row>
    <row r="12" spans="1:11" ht="13.5" customHeight="1" x14ac:dyDescent="0.25">
      <c r="A12" s="18"/>
      <c r="B12" s="77">
        <v>4</v>
      </c>
      <c r="C12" s="23"/>
      <c r="D12" s="13"/>
      <c r="E12" s="61"/>
      <c r="F12" s="14"/>
      <c r="G12" s="14"/>
      <c r="H12" s="14">
        <f t="shared" si="0"/>
        <v>0</v>
      </c>
      <c r="I12" s="15">
        <f t="shared" si="1"/>
        <v>0</v>
      </c>
      <c r="J12" s="15"/>
      <c r="K12" s="15"/>
    </row>
    <row r="13" spans="1:11" ht="13.5" customHeight="1" x14ac:dyDescent="0.25">
      <c r="A13" s="18"/>
      <c r="B13" s="77">
        <v>5</v>
      </c>
      <c r="C13" s="23"/>
      <c r="D13" s="13">
        <f>SUM(C9:C13)</f>
        <v>0</v>
      </c>
      <c r="E13" s="61"/>
      <c r="F13" s="14"/>
      <c r="G13" s="14"/>
      <c r="H13" s="14">
        <f t="shared" si="0"/>
        <v>0</v>
      </c>
      <c r="I13" s="15">
        <f t="shared" si="1"/>
        <v>0</v>
      </c>
      <c r="J13" s="15">
        <f>IF(D13&gt;$D$6,$J$6*(D13-$D$6),0)</f>
        <v>0</v>
      </c>
      <c r="K13" s="15">
        <f>IF(SUM(I9:I13)&gt;J13,SUM(I9:I13),J13)</f>
        <v>0</v>
      </c>
    </row>
    <row r="14" spans="1:11" ht="13.5" customHeight="1" x14ac:dyDescent="0.25">
      <c r="A14" s="18">
        <f>'Grades K'!A12</f>
        <v>44796</v>
      </c>
      <c r="B14" s="85">
        <f>IF($B$9&gt;0,$B$9,0)</f>
        <v>1</v>
      </c>
      <c r="C14" s="23"/>
      <c r="D14" s="13"/>
      <c r="E14" s="61"/>
      <c r="F14" s="14"/>
      <c r="G14" s="14"/>
      <c r="H14" s="14">
        <f t="shared" si="0"/>
        <v>0</v>
      </c>
      <c r="I14" s="15">
        <f t="shared" si="1"/>
        <v>0</v>
      </c>
      <c r="J14" s="15"/>
      <c r="K14" s="15"/>
    </row>
    <row r="15" spans="1:11" ht="13.5" customHeight="1" x14ac:dyDescent="0.25">
      <c r="A15" s="18"/>
      <c r="B15" s="86">
        <f>IF($B$10&gt;0,$B$10,0)</f>
        <v>2</v>
      </c>
      <c r="C15" s="23"/>
      <c r="D15" s="13"/>
      <c r="E15" s="61"/>
      <c r="F15" s="14"/>
      <c r="G15" s="14"/>
      <c r="H15" s="14">
        <f t="shared" si="0"/>
        <v>0</v>
      </c>
      <c r="I15" s="15">
        <f t="shared" si="1"/>
        <v>0</v>
      </c>
      <c r="J15" s="15"/>
      <c r="K15" s="15"/>
    </row>
    <row r="16" spans="1:11" ht="13.5" customHeight="1" x14ac:dyDescent="0.25">
      <c r="A16" s="18"/>
      <c r="B16" s="86">
        <f>IF($B$11&gt;0,$B$11,0)</f>
        <v>3</v>
      </c>
      <c r="C16" s="23"/>
      <c r="D16" s="13"/>
      <c r="E16" s="61"/>
      <c r="F16" s="14"/>
      <c r="G16" s="14"/>
      <c r="H16" s="14">
        <f t="shared" si="0"/>
        <v>0</v>
      </c>
      <c r="I16" s="15">
        <f t="shared" si="1"/>
        <v>0</v>
      </c>
      <c r="J16" s="15"/>
      <c r="K16" s="15"/>
    </row>
    <row r="17" spans="1:15" ht="13.5" customHeight="1" x14ac:dyDescent="0.25">
      <c r="A17" s="18"/>
      <c r="B17" s="86">
        <f>IF($B$12&gt;0,$B$12,0)</f>
        <v>4</v>
      </c>
      <c r="C17" s="23"/>
      <c r="D17" s="13"/>
      <c r="E17" s="61"/>
      <c r="F17" s="14"/>
      <c r="G17" s="14"/>
      <c r="H17" s="14">
        <f t="shared" si="0"/>
        <v>0</v>
      </c>
      <c r="I17" s="15">
        <f t="shared" si="1"/>
        <v>0</v>
      </c>
      <c r="J17" s="15"/>
      <c r="K17" s="15"/>
      <c r="O17" s="62"/>
    </row>
    <row r="18" spans="1:15" ht="13.5" customHeight="1" x14ac:dyDescent="0.25">
      <c r="A18" s="18"/>
      <c r="B18" s="87">
        <f>IF($B$13&gt;0,$B$13,0)</f>
        <v>5</v>
      </c>
      <c r="C18" s="23"/>
      <c r="D18" s="13">
        <f t="shared" ref="D18" si="2">SUM(C14:C18)</f>
        <v>0</v>
      </c>
      <c r="E18" s="61"/>
      <c r="F18" s="14"/>
      <c r="G18" s="14"/>
      <c r="H18" s="14">
        <f t="shared" si="0"/>
        <v>0</v>
      </c>
      <c r="I18" s="15">
        <f t="shared" si="1"/>
        <v>0</v>
      </c>
      <c r="J18" s="15">
        <f t="shared" ref="J18" si="3">IF(D18&gt;$D$6,$J$6*(D18-$D$6),0)</f>
        <v>0</v>
      </c>
      <c r="K18" s="15">
        <f t="shared" ref="K18" si="4">IF(SUM(I14:I18)&gt;J18,SUM(I14:I18),J18)</f>
        <v>0</v>
      </c>
    </row>
    <row r="19" spans="1:15" ht="13.5" customHeight="1" x14ac:dyDescent="0.25">
      <c r="A19" s="18">
        <v>44432</v>
      </c>
      <c r="B19" s="85">
        <f>IF($B$9&gt;0,$B$9,0)</f>
        <v>1</v>
      </c>
      <c r="C19" s="23"/>
      <c r="D19" s="13"/>
      <c r="E19" s="61"/>
      <c r="F19" s="14"/>
      <c r="G19" s="14"/>
      <c r="H19" s="14">
        <f t="shared" ref="H19:H23" si="5">IF(C19&gt;$C$6,(C19-$C$6)*$H$6,0)</f>
        <v>0</v>
      </c>
      <c r="I19" s="15">
        <f t="shared" ref="I19:I23" si="6">H19</f>
        <v>0</v>
      </c>
      <c r="J19" s="15"/>
      <c r="K19" s="15"/>
    </row>
    <row r="20" spans="1:15" ht="13.5" customHeight="1" x14ac:dyDescent="0.25">
      <c r="A20" s="18"/>
      <c r="B20" s="86">
        <f>IF($B$10&gt;0,$B$10,0)</f>
        <v>2</v>
      </c>
      <c r="C20" s="23"/>
      <c r="D20" s="13"/>
      <c r="E20" s="61"/>
      <c r="F20" s="14"/>
      <c r="G20" s="14"/>
      <c r="H20" s="14">
        <f t="shared" si="5"/>
        <v>0</v>
      </c>
      <c r="I20" s="15">
        <f t="shared" si="6"/>
        <v>0</v>
      </c>
      <c r="J20" s="15"/>
      <c r="K20" s="15"/>
    </row>
    <row r="21" spans="1:15" ht="13.5" customHeight="1" x14ac:dyDescent="0.25">
      <c r="A21" s="18"/>
      <c r="B21" s="86">
        <f>IF($B$11&gt;0,$B$11,0)</f>
        <v>3</v>
      </c>
      <c r="C21" s="23"/>
      <c r="D21" s="13"/>
      <c r="E21" s="61"/>
      <c r="F21" s="14"/>
      <c r="G21" s="14"/>
      <c r="H21" s="14">
        <f t="shared" si="5"/>
        <v>0</v>
      </c>
      <c r="I21" s="15">
        <f t="shared" si="6"/>
        <v>0</v>
      </c>
      <c r="J21" s="15"/>
      <c r="K21" s="15"/>
    </row>
    <row r="22" spans="1:15" ht="13.5" customHeight="1" x14ac:dyDescent="0.25">
      <c r="A22" s="18"/>
      <c r="B22" s="86">
        <f>IF($B$12&gt;0,$B$12,0)</f>
        <v>4</v>
      </c>
      <c r="C22" s="23"/>
      <c r="D22" s="13"/>
      <c r="E22" s="61"/>
      <c r="F22" s="14"/>
      <c r="G22" s="14"/>
      <c r="H22" s="14">
        <f t="shared" si="5"/>
        <v>0</v>
      </c>
      <c r="I22" s="15">
        <f t="shared" si="6"/>
        <v>0</v>
      </c>
      <c r="J22" s="15"/>
      <c r="K22" s="15"/>
      <c r="O22" s="62"/>
    </row>
    <row r="23" spans="1:15" ht="13.5" customHeight="1" x14ac:dyDescent="0.25">
      <c r="A23" s="18"/>
      <c r="B23" s="87">
        <f>IF($B$13&gt;0,$B$13,0)</f>
        <v>5</v>
      </c>
      <c r="C23" s="23"/>
      <c r="D23" s="13">
        <f t="shared" ref="D23" si="7">SUM(C19:C23)</f>
        <v>0</v>
      </c>
      <c r="E23" s="61"/>
      <c r="F23" s="14"/>
      <c r="G23" s="14"/>
      <c r="H23" s="14">
        <f t="shared" si="5"/>
        <v>0</v>
      </c>
      <c r="I23" s="15">
        <f t="shared" si="6"/>
        <v>0</v>
      </c>
      <c r="J23" s="15">
        <f t="shared" ref="J23" si="8">IF(D23&gt;$D$6,$J$6*(D23-$D$6),0)</f>
        <v>0</v>
      </c>
      <c r="K23" s="15">
        <f t="shared" ref="K23" si="9">IF(SUM(I19:I23)&gt;J23,SUM(I19:I23),J23)</f>
        <v>0</v>
      </c>
    </row>
    <row r="24" spans="1:15" ht="13.5" customHeight="1" x14ac:dyDescent="0.25">
      <c r="A24" s="18">
        <f>'Grades 1-3'!A13</f>
        <v>44798</v>
      </c>
      <c r="B24" s="85">
        <f>IF($B$9&gt;0,$B$9,0)</f>
        <v>1</v>
      </c>
      <c r="C24" s="23"/>
      <c r="D24" s="13"/>
      <c r="E24" s="61"/>
      <c r="F24" s="14"/>
      <c r="G24" s="14"/>
      <c r="H24" s="14">
        <f t="shared" si="0"/>
        <v>0</v>
      </c>
      <c r="I24" s="15">
        <f t="shared" si="1"/>
        <v>0</v>
      </c>
      <c r="J24" s="15"/>
      <c r="K24" s="15"/>
    </row>
    <row r="25" spans="1:15" ht="13.5" customHeight="1" x14ac:dyDescent="0.25">
      <c r="A25" s="18"/>
      <c r="B25" s="86">
        <f>IF($B$10&gt;0,$B$10,0)</f>
        <v>2</v>
      </c>
      <c r="C25" s="23"/>
      <c r="D25" s="13"/>
      <c r="E25" s="61"/>
      <c r="F25" s="14"/>
      <c r="G25" s="14"/>
      <c r="H25" s="14">
        <f t="shared" si="0"/>
        <v>0</v>
      </c>
      <c r="I25" s="15">
        <f t="shared" si="1"/>
        <v>0</v>
      </c>
      <c r="J25" s="15"/>
      <c r="K25" s="15"/>
    </row>
    <row r="26" spans="1:15" ht="13.5" customHeight="1" x14ac:dyDescent="0.25">
      <c r="A26" s="18"/>
      <c r="B26" s="86">
        <f>IF($B$11&gt;0,$B$11,0)</f>
        <v>3</v>
      </c>
      <c r="C26" s="23"/>
      <c r="D26" s="13"/>
      <c r="E26" s="61"/>
      <c r="F26" s="14"/>
      <c r="G26" s="14"/>
      <c r="H26" s="14">
        <f t="shared" si="0"/>
        <v>0</v>
      </c>
      <c r="I26" s="15">
        <f t="shared" si="1"/>
        <v>0</v>
      </c>
      <c r="J26" s="15"/>
      <c r="K26" s="15"/>
    </row>
    <row r="27" spans="1:15" ht="13.5" customHeight="1" x14ac:dyDescent="0.25">
      <c r="A27" s="18"/>
      <c r="B27" s="86">
        <f>IF($B$12&gt;0,$B$12,0)</f>
        <v>4</v>
      </c>
      <c r="C27" s="23"/>
      <c r="D27" s="13"/>
      <c r="E27" s="61"/>
      <c r="F27" s="14"/>
      <c r="G27" s="14"/>
      <c r="H27" s="14">
        <f t="shared" si="0"/>
        <v>0</v>
      </c>
      <c r="I27" s="15">
        <f t="shared" si="1"/>
        <v>0</v>
      </c>
      <c r="J27" s="15"/>
      <c r="K27" s="15"/>
      <c r="O27" s="62"/>
    </row>
    <row r="28" spans="1:15" ht="13.5" customHeight="1" x14ac:dyDescent="0.25">
      <c r="A28" s="18"/>
      <c r="B28" s="87">
        <f>IF($B$13&gt;0,$B$13,0)</f>
        <v>5</v>
      </c>
      <c r="C28" s="23"/>
      <c r="D28" s="13">
        <f t="shared" ref="D28" si="10">SUM(C24:C28)</f>
        <v>0</v>
      </c>
      <c r="E28" s="61"/>
      <c r="F28" s="14"/>
      <c r="G28" s="14"/>
      <c r="H28" s="14">
        <f t="shared" si="0"/>
        <v>0</v>
      </c>
      <c r="I28" s="15">
        <f t="shared" si="1"/>
        <v>0</v>
      </c>
      <c r="J28" s="15">
        <f t="shared" ref="J28" si="11">IF(D28&gt;$D$6,$J$6*(D28-$D$6),0)</f>
        <v>0</v>
      </c>
      <c r="K28" s="15">
        <f t="shared" ref="K28" si="12">IF(SUM(I24:I28)&gt;J28,SUM(I24:I28),J28)</f>
        <v>0</v>
      </c>
    </row>
    <row r="29" spans="1:15" ht="13.5" customHeight="1" x14ac:dyDescent="0.25">
      <c r="A29" s="18">
        <f>'Grades 1-3'!A14</f>
        <v>44799</v>
      </c>
      <c r="B29" s="85">
        <f t="shared" ref="B29" si="13">IF($B$9&gt;0,$B$9,0)</f>
        <v>1</v>
      </c>
      <c r="C29" s="23"/>
      <c r="D29" s="13"/>
      <c r="E29" s="61"/>
      <c r="F29" s="14"/>
      <c r="G29" s="14"/>
      <c r="H29" s="14">
        <f t="shared" si="0"/>
        <v>0</v>
      </c>
      <c r="I29" s="15">
        <f t="shared" si="1"/>
        <v>0</v>
      </c>
      <c r="J29" s="15"/>
      <c r="K29" s="15"/>
    </row>
    <row r="30" spans="1:15" ht="13.5" customHeight="1" x14ac:dyDescent="0.25">
      <c r="A30" s="18"/>
      <c r="B30" s="86">
        <f t="shared" ref="B30" si="14">IF($B$10&gt;0,$B$10,0)</f>
        <v>2</v>
      </c>
      <c r="C30" s="23"/>
      <c r="D30" s="13"/>
      <c r="E30" s="61"/>
      <c r="F30" s="14"/>
      <c r="G30" s="14"/>
      <c r="H30" s="14">
        <f t="shared" si="0"/>
        <v>0</v>
      </c>
      <c r="I30" s="15">
        <f t="shared" si="1"/>
        <v>0</v>
      </c>
      <c r="J30" s="15"/>
      <c r="K30" s="15"/>
    </row>
    <row r="31" spans="1:15" ht="13.5" customHeight="1" x14ac:dyDescent="0.25">
      <c r="A31" s="18"/>
      <c r="B31" s="86">
        <f t="shared" ref="B31" si="15">IF($B$11&gt;0,$B$11,0)</f>
        <v>3</v>
      </c>
      <c r="C31" s="23"/>
      <c r="D31" s="13"/>
      <c r="E31" s="61"/>
      <c r="F31" s="14"/>
      <c r="G31" s="14"/>
      <c r="H31" s="14">
        <f t="shared" si="0"/>
        <v>0</v>
      </c>
      <c r="I31" s="15">
        <f t="shared" si="1"/>
        <v>0</v>
      </c>
      <c r="J31" s="15"/>
      <c r="K31" s="15"/>
    </row>
    <row r="32" spans="1:15" ht="13.5" customHeight="1" x14ac:dyDescent="0.25">
      <c r="A32" s="18"/>
      <c r="B32" s="86">
        <f t="shared" ref="B32" si="16">IF($B$12&gt;0,$B$12,0)</f>
        <v>4</v>
      </c>
      <c r="C32" s="23"/>
      <c r="D32" s="13"/>
      <c r="E32" s="61"/>
      <c r="F32" s="14"/>
      <c r="G32" s="14"/>
      <c r="H32" s="14">
        <f t="shared" si="0"/>
        <v>0</v>
      </c>
      <c r="I32" s="15">
        <f t="shared" si="1"/>
        <v>0</v>
      </c>
      <c r="J32" s="15"/>
      <c r="K32" s="15"/>
    </row>
    <row r="33" spans="1:11" ht="13.5" customHeight="1" x14ac:dyDescent="0.25">
      <c r="A33" s="18"/>
      <c r="B33" s="87">
        <f t="shared" ref="B33" si="17">IF($B$13&gt;0,$B$13,0)</f>
        <v>5</v>
      </c>
      <c r="C33" s="23"/>
      <c r="D33" s="13">
        <f t="shared" ref="D33" si="18">SUM(C29:C33)</f>
        <v>0</v>
      </c>
      <c r="E33" s="61"/>
      <c r="F33" s="14"/>
      <c r="G33" s="14"/>
      <c r="H33" s="14">
        <f t="shared" si="0"/>
        <v>0</v>
      </c>
      <c r="I33" s="15">
        <f t="shared" si="1"/>
        <v>0</v>
      </c>
      <c r="J33" s="15">
        <f t="shared" ref="J33" si="19">IF(D33&gt;$D$6,$J$6*(D33-$D$6),0)</f>
        <v>0</v>
      </c>
      <c r="K33" s="15">
        <f t="shared" ref="K33" si="20">IF(SUM(I29:I33)&gt;J33,SUM(I29:I33),J33)</f>
        <v>0</v>
      </c>
    </row>
    <row r="34" spans="1:11" ht="13.5" customHeight="1" x14ac:dyDescent="0.25">
      <c r="A34" s="18">
        <f>'Grades 1-3'!A15</f>
        <v>44802</v>
      </c>
      <c r="B34" s="85">
        <f t="shared" ref="B34" si="21">IF($B$9&gt;0,$B$9,0)</f>
        <v>1</v>
      </c>
      <c r="C34" s="23"/>
      <c r="D34" s="13"/>
      <c r="E34" s="61"/>
      <c r="F34" s="14"/>
      <c r="G34" s="14"/>
      <c r="H34" s="14">
        <f t="shared" si="0"/>
        <v>0</v>
      </c>
      <c r="I34" s="15">
        <f t="shared" si="1"/>
        <v>0</v>
      </c>
      <c r="J34" s="15"/>
      <c r="K34" s="15"/>
    </row>
    <row r="35" spans="1:11" ht="13.5" customHeight="1" x14ac:dyDescent="0.25">
      <c r="A35" s="18"/>
      <c r="B35" s="86">
        <f t="shared" ref="B35" si="22">IF($B$10&gt;0,$B$10,0)</f>
        <v>2</v>
      </c>
      <c r="C35" s="23"/>
      <c r="D35" s="13"/>
      <c r="E35" s="61"/>
      <c r="F35" s="14"/>
      <c r="G35" s="14"/>
      <c r="H35" s="14">
        <f t="shared" si="0"/>
        <v>0</v>
      </c>
      <c r="I35" s="15">
        <f t="shared" si="1"/>
        <v>0</v>
      </c>
      <c r="J35" s="15"/>
      <c r="K35" s="15"/>
    </row>
    <row r="36" spans="1:11" ht="13.5" customHeight="1" x14ac:dyDescent="0.25">
      <c r="A36" s="18"/>
      <c r="B36" s="86">
        <f t="shared" ref="B36" si="23">IF($B$11&gt;0,$B$11,0)</f>
        <v>3</v>
      </c>
      <c r="C36" s="23"/>
      <c r="D36" s="13"/>
      <c r="E36" s="61"/>
      <c r="F36" s="14"/>
      <c r="G36" s="14"/>
      <c r="H36" s="14">
        <f t="shared" si="0"/>
        <v>0</v>
      </c>
      <c r="I36" s="15">
        <f t="shared" si="1"/>
        <v>0</v>
      </c>
      <c r="J36" s="15"/>
      <c r="K36" s="15"/>
    </row>
    <row r="37" spans="1:11" ht="13.5" customHeight="1" x14ac:dyDescent="0.25">
      <c r="A37" s="18"/>
      <c r="B37" s="86">
        <f t="shared" ref="B37" si="24">IF($B$12&gt;0,$B$12,0)</f>
        <v>4</v>
      </c>
      <c r="C37" s="23"/>
      <c r="D37" s="13"/>
      <c r="E37" s="61"/>
      <c r="F37" s="14"/>
      <c r="G37" s="14"/>
      <c r="H37" s="14">
        <f t="shared" si="0"/>
        <v>0</v>
      </c>
      <c r="I37" s="15">
        <f t="shared" si="1"/>
        <v>0</v>
      </c>
      <c r="J37" s="15"/>
      <c r="K37" s="15"/>
    </row>
    <row r="38" spans="1:11" ht="13.5" customHeight="1" x14ac:dyDescent="0.25">
      <c r="A38" s="18"/>
      <c r="B38" s="87">
        <f t="shared" ref="B38" si="25">IF($B$13&gt;0,$B$13,0)</f>
        <v>5</v>
      </c>
      <c r="C38" s="23"/>
      <c r="D38" s="13">
        <f t="shared" ref="D38" si="26">SUM(C34:C38)</f>
        <v>0</v>
      </c>
      <c r="E38" s="61"/>
      <c r="F38" s="14"/>
      <c r="G38" s="14"/>
      <c r="H38" s="14">
        <f t="shared" si="0"/>
        <v>0</v>
      </c>
      <c r="I38" s="15">
        <f t="shared" si="1"/>
        <v>0</v>
      </c>
      <c r="J38" s="15">
        <f t="shared" ref="J38" si="27">IF(D38&gt;$D$6,$J$6*(D38-$D$6),0)</f>
        <v>0</v>
      </c>
      <c r="K38" s="15">
        <f t="shared" ref="K38" si="28">IF(SUM(I34:I38)&gt;J38,SUM(I34:I38),J38)</f>
        <v>0</v>
      </c>
    </row>
    <row r="39" spans="1:11" ht="13.5" customHeight="1" x14ac:dyDescent="0.25">
      <c r="A39" s="18">
        <f>'Grades 1-3'!A16</f>
        <v>44803</v>
      </c>
      <c r="B39" s="85">
        <f t="shared" ref="B39" si="29">IF($B$9&gt;0,$B$9,0)</f>
        <v>1</v>
      </c>
      <c r="C39" s="23"/>
      <c r="D39" s="13"/>
      <c r="E39" s="61"/>
      <c r="F39" s="14"/>
      <c r="G39" s="14"/>
      <c r="H39" s="14">
        <f t="shared" ref="H39:H43" si="30">IF(C39&gt;$C$6,(C39-$C$6)*$H$6,0)</f>
        <v>0</v>
      </c>
      <c r="I39" s="15">
        <f t="shared" ref="I39:I43" si="31">H39</f>
        <v>0</v>
      </c>
      <c r="J39" s="15"/>
      <c r="K39" s="15"/>
    </row>
    <row r="40" spans="1:11" ht="13.5" customHeight="1" x14ac:dyDescent="0.25">
      <c r="A40" s="18"/>
      <c r="B40" s="86">
        <f t="shared" ref="B40" si="32">IF($B$10&gt;0,$B$10,0)</f>
        <v>2</v>
      </c>
      <c r="C40" s="23"/>
      <c r="D40" s="13"/>
      <c r="E40" s="61"/>
      <c r="F40" s="14"/>
      <c r="G40" s="14"/>
      <c r="H40" s="14">
        <f t="shared" si="30"/>
        <v>0</v>
      </c>
      <c r="I40" s="15">
        <f t="shared" si="31"/>
        <v>0</v>
      </c>
      <c r="J40" s="15"/>
      <c r="K40" s="15"/>
    </row>
    <row r="41" spans="1:11" ht="13.5" customHeight="1" x14ac:dyDescent="0.25">
      <c r="A41" s="18"/>
      <c r="B41" s="86">
        <f t="shared" ref="B41" si="33">IF($B$11&gt;0,$B$11,0)</f>
        <v>3</v>
      </c>
      <c r="C41" s="23"/>
      <c r="D41" s="13"/>
      <c r="E41" s="61"/>
      <c r="F41" s="14"/>
      <c r="G41" s="14"/>
      <c r="H41" s="14">
        <f t="shared" si="30"/>
        <v>0</v>
      </c>
      <c r="I41" s="15">
        <f t="shared" si="31"/>
        <v>0</v>
      </c>
      <c r="J41" s="15"/>
      <c r="K41" s="15"/>
    </row>
    <row r="42" spans="1:11" ht="13.5" customHeight="1" x14ac:dyDescent="0.25">
      <c r="A42" s="18"/>
      <c r="B42" s="86">
        <f t="shared" ref="B42" si="34">IF($B$12&gt;0,$B$12,0)</f>
        <v>4</v>
      </c>
      <c r="C42" s="23"/>
      <c r="D42" s="13"/>
      <c r="E42" s="61"/>
      <c r="F42" s="14"/>
      <c r="G42" s="14"/>
      <c r="H42" s="14">
        <f t="shared" si="30"/>
        <v>0</v>
      </c>
      <c r="I42" s="15">
        <f t="shared" si="31"/>
        <v>0</v>
      </c>
      <c r="J42" s="15"/>
      <c r="K42" s="15"/>
    </row>
    <row r="43" spans="1:11" ht="13.5" customHeight="1" x14ac:dyDescent="0.25">
      <c r="A43" s="18"/>
      <c r="B43" s="87">
        <f t="shared" ref="B43" si="35">IF($B$13&gt;0,$B$13,0)</f>
        <v>5</v>
      </c>
      <c r="C43" s="23"/>
      <c r="D43" s="13">
        <f t="shared" ref="D43" si="36">SUM(C39:C43)</f>
        <v>0</v>
      </c>
      <c r="E43" s="61"/>
      <c r="F43" s="14"/>
      <c r="G43" s="14"/>
      <c r="H43" s="14">
        <f t="shared" si="30"/>
        <v>0</v>
      </c>
      <c r="I43" s="15">
        <f t="shared" si="31"/>
        <v>0</v>
      </c>
      <c r="J43" s="15">
        <f t="shared" ref="J43" si="37">IF(D43&gt;$D$6,$J$6*(D43-$D$6),0)</f>
        <v>0</v>
      </c>
      <c r="K43" s="15">
        <f t="shared" ref="K43" si="38">IF(SUM(I39:I43)&gt;J43,SUM(I39:I43),J43)</f>
        <v>0</v>
      </c>
    </row>
    <row r="44" spans="1:11" ht="13.5" customHeight="1" x14ac:dyDescent="0.25">
      <c r="A44" s="18">
        <f>'Grades 1-3'!A17</f>
        <v>44804</v>
      </c>
      <c r="B44" s="85">
        <f t="shared" ref="B44" si="39">IF($B$9&gt;0,$B$9,0)</f>
        <v>1</v>
      </c>
      <c r="C44" s="23"/>
      <c r="D44" s="13"/>
      <c r="E44" s="61"/>
      <c r="F44" s="14"/>
      <c r="G44" s="14"/>
      <c r="H44" s="14">
        <f t="shared" ref="H44:H48" si="40">IF(C44&gt;$C$6,(C44-$C$6)*$H$6,0)</f>
        <v>0</v>
      </c>
      <c r="I44" s="15">
        <f t="shared" ref="I44:I48" si="41">H44</f>
        <v>0</v>
      </c>
      <c r="J44" s="15"/>
      <c r="K44" s="15"/>
    </row>
    <row r="45" spans="1:11" ht="13.5" customHeight="1" x14ac:dyDescent="0.25">
      <c r="A45" s="18"/>
      <c r="B45" s="86">
        <f t="shared" ref="B45" si="42">IF($B$10&gt;0,$B$10,0)</f>
        <v>2</v>
      </c>
      <c r="C45" s="23"/>
      <c r="D45" s="13"/>
      <c r="E45" s="61"/>
      <c r="F45" s="14"/>
      <c r="G45" s="14"/>
      <c r="H45" s="14">
        <f t="shared" si="40"/>
        <v>0</v>
      </c>
      <c r="I45" s="15">
        <f t="shared" si="41"/>
        <v>0</v>
      </c>
      <c r="J45" s="15"/>
      <c r="K45" s="15"/>
    </row>
    <row r="46" spans="1:11" ht="13.5" customHeight="1" x14ac:dyDescent="0.25">
      <c r="A46" s="18"/>
      <c r="B46" s="86">
        <f t="shared" ref="B46" si="43">IF($B$11&gt;0,$B$11,0)</f>
        <v>3</v>
      </c>
      <c r="C46" s="23"/>
      <c r="D46" s="13"/>
      <c r="E46" s="61"/>
      <c r="F46" s="14"/>
      <c r="G46" s="14"/>
      <c r="H46" s="14">
        <f t="shared" si="40"/>
        <v>0</v>
      </c>
      <c r="I46" s="15">
        <f t="shared" si="41"/>
        <v>0</v>
      </c>
      <c r="J46" s="15"/>
      <c r="K46" s="15"/>
    </row>
    <row r="47" spans="1:11" ht="13.5" customHeight="1" x14ac:dyDescent="0.25">
      <c r="A47" s="18"/>
      <c r="B47" s="86">
        <f t="shared" ref="B47" si="44">IF($B$12&gt;0,$B$12,0)</f>
        <v>4</v>
      </c>
      <c r="C47" s="23"/>
      <c r="D47" s="13"/>
      <c r="E47" s="61"/>
      <c r="F47" s="14"/>
      <c r="G47" s="14"/>
      <c r="H47" s="14">
        <f t="shared" si="40"/>
        <v>0</v>
      </c>
      <c r="I47" s="15">
        <f t="shared" si="41"/>
        <v>0</v>
      </c>
      <c r="J47" s="15"/>
      <c r="K47" s="15"/>
    </row>
    <row r="48" spans="1:11" ht="13.5" customHeight="1" x14ac:dyDescent="0.25">
      <c r="A48" s="18"/>
      <c r="B48" s="86">
        <f t="shared" ref="B48" si="45">IF($B$13&gt;0,$B$13,0)</f>
        <v>5</v>
      </c>
      <c r="C48" s="96"/>
      <c r="D48" s="13">
        <f t="shared" ref="D48" si="46">SUM(C44:C48)</f>
        <v>0</v>
      </c>
      <c r="E48" s="61"/>
      <c r="F48" s="14"/>
      <c r="G48" s="14"/>
      <c r="H48" s="14">
        <f t="shared" si="40"/>
        <v>0</v>
      </c>
      <c r="I48" s="15">
        <f t="shared" si="41"/>
        <v>0</v>
      </c>
      <c r="J48" s="15">
        <f t="shared" ref="J48" si="47">IF(D48&gt;$D$6,$J$6*(D48-$D$6),0)</f>
        <v>0</v>
      </c>
      <c r="K48" s="15">
        <f t="shared" ref="K48" si="48">IF(SUM(I44:I48)&gt;J48,SUM(I44:I48),J48)</f>
        <v>0</v>
      </c>
    </row>
    <row r="49" spans="1:11" ht="19.5" thickBot="1" x14ac:dyDescent="0.35">
      <c r="A49" s="97" t="s">
        <v>2</v>
      </c>
      <c r="B49" s="109"/>
      <c r="C49" s="102"/>
      <c r="D49" s="103"/>
      <c r="E49" s="103"/>
      <c r="F49" s="107"/>
      <c r="G49" s="107"/>
      <c r="H49" s="100"/>
      <c r="I49" s="104"/>
      <c r="J49" s="104"/>
      <c r="K49" s="105">
        <f>SUM(K9:K48)</f>
        <v>0</v>
      </c>
    </row>
    <row r="50" spans="1:11" ht="8.1" customHeight="1" thickTop="1" x14ac:dyDescent="0.25">
      <c r="A50" s="16"/>
      <c r="B50" s="78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57" t="s">
        <v>19</v>
      </c>
      <c r="B51" s="78"/>
      <c r="C51" s="1"/>
      <c r="D51" s="1"/>
      <c r="E51" s="1"/>
      <c r="F51" s="1"/>
      <c r="G51" s="1"/>
      <c r="H51" s="1"/>
      <c r="I51" s="1"/>
      <c r="J51" s="1"/>
      <c r="K51" s="1"/>
    </row>
    <row r="52" spans="1:11" ht="8.1" customHeight="1" x14ac:dyDescent="0.25">
      <c r="A52" s="16"/>
      <c r="B52" s="78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58" t="s">
        <v>21</v>
      </c>
      <c r="B53" s="78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59" t="s">
        <v>22</v>
      </c>
      <c r="B54" s="78"/>
      <c r="C54" s="1"/>
      <c r="D54" s="1"/>
      <c r="E54" s="1"/>
      <c r="F54" s="1"/>
      <c r="G54" s="1"/>
      <c r="H54" s="1"/>
      <c r="I54" s="1"/>
      <c r="J54" s="1"/>
      <c r="K54" s="1"/>
    </row>
    <row r="55" spans="1:11" ht="9.9499999999999993" customHeight="1" x14ac:dyDescent="0.25">
      <c r="A55" s="31"/>
      <c r="B55" s="79"/>
      <c r="D55" s="31"/>
      <c r="E55" s="31"/>
    </row>
    <row r="56" spans="1:11" x14ac:dyDescent="0.25">
      <c r="C56" s="34"/>
      <c r="E56" s="30"/>
    </row>
    <row r="57" spans="1:11" x14ac:dyDescent="0.25">
      <c r="A57" s="44" t="s">
        <v>13</v>
      </c>
      <c r="B57" s="81"/>
      <c r="C57" s="46"/>
      <c r="D57" s="46"/>
      <c r="E57" s="30"/>
      <c r="G57" s="47" t="s">
        <v>1</v>
      </c>
      <c r="H57" s="47"/>
    </row>
    <row r="58" spans="1:11" ht="9.9499999999999993" customHeight="1" x14ac:dyDescent="0.25">
      <c r="A58" s="31"/>
      <c r="B58" s="79"/>
      <c r="D58" s="31"/>
      <c r="E58" s="30"/>
    </row>
    <row r="59" spans="1:11" x14ac:dyDescent="0.25">
      <c r="A59" s="48"/>
      <c r="B59" s="82"/>
      <c r="C59" s="50"/>
      <c r="D59" s="51"/>
      <c r="E59" s="30"/>
    </row>
    <row r="60" spans="1:11" ht="17.25" x14ac:dyDescent="0.25">
      <c r="A60" s="44" t="s">
        <v>36</v>
      </c>
      <c r="B60" s="83"/>
      <c r="C60" s="67"/>
      <c r="D60" s="52"/>
      <c r="E60" s="30"/>
      <c r="G60" s="47" t="s">
        <v>1</v>
      </c>
      <c r="H60" s="47"/>
    </row>
    <row r="61" spans="1:11" x14ac:dyDescent="0.25">
      <c r="A61" s="53"/>
      <c r="B61" s="84"/>
      <c r="C61" s="55"/>
      <c r="D61" s="55"/>
      <c r="E61" s="30"/>
      <c r="G61" s="30"/>
      <c r="H61" s="30"/>
    </row>
    <row r="62" spans="1:11" ht="9.9499999999999993" customHeight="1" x14ac:dyDescent="0.25">
      <c r="A62" s="31"/>
      <c r="B62" s="79"/>
      <c r="D62" s="31"/>
      <c r="E62" s="31"/>
    </row>
    <row r="63" spans="1:11" x14ac:dyDescent="0.25">
      <c r="A63" s="31" t="s">
        <v>20</v>
      </c>
      <c r="B63" s="79"/>
      <c r="D63" s="31"/>
      <c r="E63" s="31"/>
    </row>
    <row r="64" spans="1:11" ht="18.75" x14ac:dyDescent="0.3">
      <c r="A64" s="118" t="str">
        <f>'Grades 1-3'!A33:F33</f>
        <v xml:space="preserve">   01-0000-0-1103-000-1110-1000-000-108</v>
      </c>
      <c r="B64" s="118"/>
      <c r="C64" s="118"/>
      <c r="D64" s="118"/>
      <c r="E64" s="118"/>
      <c r="F64" s="118"/>
    </row>
  </sheetData>
  <sheetProtection algorithmName="SHA-512" hashValue="i6g8fi4NShd1isetH5f+PukRsjCzaKrDW1EPgaAVoZcNUwMJkDd4pTEXxLwQ9NtR6BUiZQqWZ7125W7iMHBalg==" saltValue="4kprf1xeyd2o6wBNs5uRSw==" spinCount="100000" sheet="1" objects="1" scenarios="1"/>
  <mergeCells count="6">
    <mergeCell ref="B1:K1"/>
    <mergeCell ref="A64:F64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Grades TK</vt:lpstr>
      <vt:lpstr>Grades K</vt:lpstr>
      <vt:lpstr>Grades 1-3</vt:lpstr>
      <vt:lpstr>Grades 4-6</vt:lpstr>
      <vt:lpstr>Grades 7-8  All FTE </vt:lpstr>
      <vt:lpstr>Grades 7-8 PE-MUSIC  All FTE's</vt:lpstr>
      <vt:lpstr>Grades 6-8 NMS ALL FTE</vt:lpstr>
      <vt:lpstr>Grades 6-8 NMS PE-MUSIC ALL FTE</vt:lpstr>
      <vt:lpstr>Grades 9-12 1 FTE</vt:lpstr>
      <vt:lpstr>Grades 9-12 Not 1 FTE</vt:lpstr>
      <vt:lpstr>Grades 9-12 Music and PE 1 FTE</vt:lpstr>
      <vt:lpstr>Grades 9-12 Music PE Not 1 FTE</vt:lpstr>
      <vt:lpstr>Grades 9-12 DHS</vt:lpstr>
      <vt:lpstr>'Grades 1-3'!Print_Area</vt:lpstr>
      <vt:lpstr>'Grades 4-6'!Print_Area</vt:lpstr>
      <vt:lpstr>'Grades 6-8 NMS ALL FTE'!Print_Area</vt:lpstr>
      <vt:lpstr>'Grades 6-8 NMS PE-MUSIC ALL FTE'!Print_Area</vt:lpstr>
      <vt:lpstr>'Grades K'!Print_Area</vt:lpstr>
      <vt:lpstr>'Grades 6-8 NMS ALL FTE'!Print_Titles</vt:lpstr>
      <vt:lpstr>'Grades 6-8 NMS PE-MUSIC ALL FTE'!Print_Titles</vt:lpstr>
      <vt:lpstr>'Grades 7-8  All FTE '!Print_Titles</vt:lpstr>
      <vt:lpstr>'Grades 7-8 PE-MUSIC  All FTE''s'!Print_Titles</vt:lpstr>
      <vt:lpstr>'Grades 9-12 1 FTE'!Print_Titles</vt:lpstr>
      <vt:lpstr>'Grades 9-12 DHS'!Print_Titles</vt:lpstr>
      <vt:lpstr>'Grades 9-12 Music and PE 1 FTE'!Print_Titles</vt:lpstr>
      <vt:lpstr>'Grades 9-12 Music PE Not 1 FTE'!Print_Titles</vt:lpstr>
      <vt:lpstr>'Grades 9-12 Not 1 FTE'!Print_Titles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Shawna Brown</cp:lastModifiedBy>
  <cp:lastPrinted>2021-04-23T17:20:58Z</cp:lastPrinted>
  <dcterms:created xsi:type="dcterms:W3CDTF">2011-10-05T15:32:21Z</dcterms:created>
  <dcterms:modified xsi:type="dcterms:W3CDTF">2022-08-04T15:32:47Z</dcterms:modified>
</cp:coreProperties>
</file>