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PAYROLL\Excess Class Size Workbooks\2023-24 ALL\2023-2024 GEN ED\Completed Ready for Posting\"/>
    </mc:Choice>
  </mc:AlternateContent>
  <bookViews>
    <workbookView xWindow="-15" yWindow="-15" windowWidth="12600" windowHeight="8745" tabRatio="762" firstSheet="10" activeTab="16"/>
  </bookViews>
  <sheets>
    <sheet name="Grades TK" sheetId="46" r:id="rId1"/>
    <sheet name="Grade K" sheetId="45" r:id="rId2"/>
    <sheet name="Grades 1-3" sheetId="38" r:id="rId3"/>
    <sheet name="Grades 4-6" sheetId="1" r:id="rId4"/>
    <sheet name="Paso Block Classes" sheetId="47" r:id="rId5"/>
    <sheet name="Paso Block Classes  PE" sheetId="48" r:id="rId6"/>
    <sheet name="Grades 6-8 NMS 1 FTE" sheetId="22" r:id="rId7"/>
    <sheet name="Grades 6-8 NMS PE-MUSIC 1 FTE" sheetId="36" r:id="rId8"/>
    <sheet name="Grades 6-8 NMS Not 1 FTE" sheetId="50" r:id="rId9"/>
    <sheet name="Grades 6-8 NMS PE Not 1 FTE" sheetId="49" r:id="rId10"/>
    <sheet name="Grades 7-8  All FTE's" sheetId="16" r:id="rId11"/>
    <sheet name="Grades 7-8  PE-MUSIC All FTE's" sheetId="39" r:id="rId12"/>
    <sheet name="Grades 9-12 1 FTE" sheetId="40" r:id="rId13"/>
    <sheet name="Grades 9-12 Not 1 FTE" sheetId="41" r:id="rId14"/>
    <sheet name="Grades 9-12 Music and PE 1 FTE" sheetId="42" r:id="rId15"/>
    <sheet name="Grades 9-12 Music PE Not 1 FTE" sheetId="43" r:id="rId16"/>
    <sheet name="Grades 9-12 DHS" sheetId="44" r:id="rId17"/>
  </sheets>
  <externalReferences>
    <externalReference r:id="rId18"/>
    <externalReference r:id="rId19"/>
    <externalReference r:id="rId20"/>
  </externalReferences>
  <definedNames>
    <definedName name="_xlnm.Print_Area" localSheetId="1">'Grade K'!$A$1:$G$42</definedName>
    <definedName name="_xlnm.Print_Area" localSheetId="2">'Grades 1-3'!$A$1:$G$42</definedName>
    <definedName name="_xlnm.Print_Area" localSheetId="3">'Grades 4-6'!$A$1:$G$42</definedName>
    <definedName name="_xlnm.Print_Area" localSheetId="6">'Grades 6-8 NMS 1 FTE'!$A$1:$I$126</definedName>
    <definedName name="_xlnm.Print_Area" localSheetId="8">'Grades 6-8 NMS Not 1 FTE'!$A$1:$K$136</definedName>
    <definedName name="_xlnm.Print_Area" localSheetId="9">'Grades 6-8 NMS PE Not 1 FTE'!$A$1:$K$136</definedName>
    <definedName name="_xlnm.Print_Area" localSheetId="0">'Grades TK'!$A$1:$G$42</definedName>
    <definedName name="_xlnm.Print_Titles" localSheetId="6">'Grades 6-8 NMS 1 FTE'!$1:$8</definedName>
    <definedName name="_xlnm.Print_Titles" localSheetId="8">'Grades 6-8 NMS Not 1 FTE'!$1:$8</definedName>
    <definedName name="_xlnm.Print_Titles" localSheetId="9">'Grades 6-8 NMS PE Not 1 FTE'!$1:$8</definedName>
    <definedName name="_xlnm.Print_Titles" localSheetId="7">'Grades 6-8 NMS PE-MUSIC 1 FTE'!$1:$8</definedName>
    <definedName name="_xlnm.Print_Titles" localSheetId="10">'Grades 7-8  All FTE''s'!$1:$8</definedName>
    <definedName name="_xlnm.Print_Titles" localSheetId="11">'Grades 7-8  PE-MUSIC All FTE''s'!$1:$8</definedName>
    <definedName name="_xlnm.Print_Titles" localSheetId="12">'Grades 9-12 1 FTE'!$1:$8</definedName>
    <definedName name="_xlnm.Print_Titles" localSheetId="16">'Grades 9-12 DHS'!$1:$8</definedName>
    <definedName name="_xlnm.Print_Titles" localSheetId="14">'Grades 9-12 Music and PE 1 FTE'!$1:$8</definedName>
    <definedName name="_xlnm.Print_Titles" localSheetId="15">'Grades 9-12 Music PE Not 1 FTE'!$1:$8</definedName>
    <definedName name="_xlnm.Print_Titles" localSheetId="13">'Grades 9-12 Not 1 FTE'!$1:$8</definedName>
    <definedName name="_xlnm.Print_Titles" localSheetId="4">'Paso Block Classes'!$1:$8</definedName>
    <definedName name="_xlnm.Print_Titles" localSheetId="5">'Paso Block Classes  PE'!$1:$8</definedName>
  </definedNames>
  <calcPr calcId="162913"/>
</workbook>
</file>

<file path=xl/calcChain.xml><?xml version="1.0" encoding="utf-8"?>
<calcChain xmlns="http://schemas.openxmlformats.org/spreadsheetml/2006/main">
  <c r="A114" i="44" l="1"/>
  <c r="G120" i="44"/>
  <c r="H120" i="44" s="1"/>
  <c r="D120" i="44"/>
  <c r="I120" i="44" s="1"/>
  <c r="B120" i="44"/>
  <c r="G119" i="44"/>
  <c r="H119" i="44" s="1"/>
  <c r="B119" i="44"/>
  <c r="G118" i="44"/>
  <c r="H118" i="44" s="1"/>
  <c r="B118" i="44"/>
  <c r="G117" i="44"/>
  <c r="H117" i="44" s="1"/>
  <c r="B117" i="44"/>
  <c r="G116" i="44"/>
  <c r="H116" i="44" s="1"/>
  <c r="B116" i="44"/>
  <c r="H115" i="44"/>
  <c r="G115" i="44"/>
  <c r="B115" i="44"/>
  <c r="G114" i="44"/>
  <c r="H114" i="44" s="1"/>
  <c r="B114" i="44"/>
  <c r="A129" i="43"/>
  <c r="E136" i="43"/>
  <c r="F136" i="43" s="1"/>
  <c r="D136" i="43"/>
  <c r="G136" i="43" s="1"/>
  <c r="B136" i="43"/>
  <c r="E135" i="43"/>
  <c r="F135" i="43" s="1"/>
  <c r="B135" i="43"/>
  <c r="E134" i="43"/>
  <c r="F134" i="43" s="1"/>
  <c r="B134" i="43"/>
  <c r="E133" i="43"/>
  <c r="F133" i="43" s="1"/>
  <c r="B133" i="43"/>
  <c r="E132" i="43"/>
  <c r="F132" i="43" s="1"/>
  <c r="B132" i="43"/>
  <c r="E131" i="43"/>
  <c r="F131" i="43" s="1"/>
  <c r="B131" i="43"/>
  <c r="E130" i="43"/>
  <c r="F130" i="43" s="1"/>
  <c r="B130" i="43"/>
  <c r="E129" i="43"/>
  <c r="F129" i="43" s="1"/>
  <c r="B129" i="43"/>
  <c r="A84" i="42"/>
  <c r="E88" i="42"/>
  <c r="F88" i="42" s="1"/>
  <c r="D88" i="42"/>
  <c r="G88" i="42" s="1"/>
  <c r="B88" i="42"/>
  <c r="E87" i="42"/>
  <c r="F87" i="42" s="1"/>
  <c r="B87" i="42"/>
  <c r="E86" i="42"/>
  <c r="F86" i="42" s="1"/>
  <c r="B86" i="42"/>
  <c r="E85" i="42"/>
  <c r="F85" i="42" s="1"/>
  <c r="B85" i="42"/>
  <c r="E84" i="42"/>
  <c r="F84" i="42" s="1"/>
  <c r="B84" i="42"/>
  <c r="A129" i="41"/>
  <c r="G136" i="41"/>
  <c r="H136" i="41" s="1"/>
  <c r="D136" i="41"/>
  <c r="I136" i="41" s="1"/>
  <c r="J136" i="41" s="1"/>
  <c r="B136" i="41"/>
  <c r="G135" i="41"/>
  <c r="H135" i="41" s="1"/>
  <c r="B135" i="41"/>
  <c r="G134" i="41"/>
  <c r="H134" i="41" s="1"/>
  <c r="B134" i="41"/>
  <c r="G133" i="41"/>
  <c r="H133" i="41" s="1"/>
  <c r="B133" i="41"/>
  <c r="G132" i="41"/>
  <c r="H132" i="41" s="1"/>
  <c r="B132" i="41"/>
  <c r="G131" i="41"/>
  <c r="H131" i="41" s="1"/>
  <c r="B131" i="41"/>
  <c r="G130" i="41"/>
  <c r="H130" i="41" s="1"/>
  <c r="B130" i="41"/>
  <c r="G129" i="41"/>
  <c r="H129" i="41" s="1"/>
  <c r="B129" i="41"/>
  <c r="A84" i="40"/>
  <c r="H88" i="40"/>
  <c r="I88" i="40" s="1"/>
  <c r="D88" i="40"/>
  <c r="J88" i="40" s="1"/>
  <c r="B88" i="40"/>
  <c r="H87" i="40"/>
  <c r="I87" i="40" s="1"/>
  <c r="B87" i="40"/>
  <c r="H86" i="40"/>
  <c r="I86" i="40" s="1"/>
  <c r="B86" i="40"/>
  <c r="H85" i="40"/>
  <c r="I85" i="40" s="1"/>
  <c r="B85" i="40"/>
  <c r="H84" i="40"/>
  <c r="I84" i="40" s="1"/>
  <c r="B84" i="40"/>
  <c r="A99" i="39"/>
  <c r="G104" i="39"/>
  <c r="H104" i="39" s="1"/>
  <c r="B104" i="39"/>
  <c r="G103" i="39"/>
  <c r="H103" i="39" s="1"/>
  <c r="B103" i="39"/>
  <c r="G102" i="39"/>
  <c r="H102" i="39" s="1"/>
  <c r="B102" i="39"/>
  <c r="G101" i="39"/>
  <c r="H101" i="39" s="1"/>
  <c r="B101" i="39"/>
  <c r="G100" i="39"/>
  <c r="H100" i="39" s="1"/>
  <c r="B100" i="39"/>
  <c r="G99" i="39"/>
  <c r="H99" i="39" s="1"/>
  <c r="B99" i="39"/>
  <c r="A99" i="16"/>
  <c r="G104" i="16"/>
  <c r="H104" i="16" s="1"/>
  <c r="B104" i="16"/>
  <c r="G103" i="16"/>
  <c r="H103" i="16" s="1"/>
  <c r="B103" i="16"/>
  <c r="G102" i="16"/>
  <c r="H102" i="16" s="1"/>
  <c r="B102" i="16"/>
  <c r="G101" i="16"/>
  <c r="H101" i="16" s="1"/>
  <c r="B101" i="16"/>
  <c r="G100" i="16"/>
  <c r="H100" i="16" s="1"/>
  <c r="B100" i="16"/>
  <c r="G99" i="16"/>
  <c r="H99" i="16" s="1"/>
  <c r="B99" i="16"/>
  <c r="F27" i="1"/>
  <c r="E25" i="1"/>
  <c r="F25" i="1" s="1"/>
  <c r="A25" i="1"/>
  <c r="I111" i="36"/>
  <c r="A99" i="36"/>
  <c r="F104" i="36"/>
  <c r="G104" i="36" s="1"/>
  <c r="D104" i="36"/>
  <c r="H104" i="36" s="1"/>
  <c r="I104" i="36" s="1"/>
  <c r="B104" i="36"/>
  <c r="F103" i="36"/>
  <c r="G103" i="36" s="1"/>
  <c r="B103" i="36"/>
  <c r="F102" i="36"/>
  <c r="G102" i="36" s="1"/>
  <c r="B102" i="36"/>
  <c r="F101" i="36"/>
  <c r="G101" i="36" s="1"/>
  <c r="B101" i="36"/>
  <c r="F100" i="36"/>
  <c r="G100" i="36" s="1"/>
  <c r="B100" i="36"/>
  <c r="F99" i="36"/>
  <c r="G99" i="36" s="1"/>
  <c r="B99" i="36"/>
  <c r="A99" i="22"/>
  <c r="F104" i="22"/>
  <c r="G104" i="22" s="1"/>
  <c r="D104" i="22"/>
  <c r="H104" i="22" s="1"/>
  <c r="B104" i="22"/>
  <c r="F103" i="22"/>
  <c r="G103" i="22" s="1"/>
  <c r="B103" i="22"/>
  <c r="F102" i="22"/>
  <c r="G102" i="22" s="1"/>
  <c r="B102" i="22"/>
  <c r="F101" i="22"/>
  <c r="G101" i="22" s="1"/>
  <c r="B101" i="22"/>
  <c r="F100" i="22"/>
  <c r="G100" i="22" s="1"/>
  <c r="B100" i="22"/>
  <c r="F99" i="22"/>
  <c r="G99" i="22" s="1"/>
  <c r="B99" i="22"/>
  <c r="J120" i="44" l="1"/>
  <c r="H136" i="43"/>
  <c r="H88" i="42"/>
  <c r="K88" i="40"/>
  <c r="I104" i="22"/>
  <c r="H11" i="49"/>
  <c r="I11" i="49"/>
  <c r="H12" i="49"/>
  <c r="I12" i="49" s="1"/>
  <c r="H13" i="49"/>
  <c r="I13" i="49"/>
  <c r="H14" i="49"/>
  <c r="I14" i="49"/>
  <c r="H15" i="49"/>
  <c r="I15" i="49" s="1"/>
  <c r="H16" i="49"/>
  <c r="I16" i="49"/>
  <c r="H17" i="49"/>
  <c r="I17" i="49" s="1"/>
  <c r="H18" i="49"/>
  <c r="I18" i="49"/>
  <c r="H19" i="49"/>
  <c r="I19" i="49"/>
  <c r="H20" i="49"/>
  <c r="I20" i="49"/>
  <c r="H21" i="49"/>
  <c r="I21" i="49"/>
  <c r="H22" i="49"/>
  <c r="I22" i="49" s="1"/>
  <c r="H23" i="49"/>
  <c r="I23" i="49"/>
  <c r="H24" i="49"/>
  <c r="I24" i="49"/>
  <c r="H25" i="49"/>
  <c r="I25" i="49" s="1"/>
  <c r="H26" i="49"/>
  <c r="I26" i="49"/>
  <c r="H27" i="49"/>
  <c r="I27" i="49" s="1"/>
  <c r="H28" i="49"/>
  <c r="I28" i="49"/>
  <c r="H29" i="49"/>
  <c r="I29" i="49"/>
  <c r="H30" i="49"/>
  <c r="I30" i="49"/>
  <c r="H31" i="49"/>
  <c r="I31" i="49"/>
  <c r="H32" i="49"/>
  <c r="I32" i="49" s="1"/>
  <c r="H33" i="49"/>
  <c r="I33" i="49"/>
  <c r="H34" i="49"/>
  <c r="I34" i="49"/>
  <c r="H35" i="49"/>
  <c r="I35" i="49" s="1"/>
  <c r="H36" i="49"/>
  <c r="I36" i="49"/>
  <c r="H37" i="49"/>
  <c r="I37" i="49" s="1"/>
  <c r="H38" i="49"/>
  <c r="I38" i="49"/>
  <c r="H39" i="49"/>
  <c r="I39" i="49"/>
  <c r="H40" i="49"/>
  <c r="I40" i="49"/>
  <c r="H41" i="49"/>
  <c r="I41" i="49"/>
  <c r="H42" i="49"/>
  <c r="I42" i="49" s="1"/>
  <c r="H43" i="49"/>
  <c r="I43" i="49"/>
  <c r="H44" i="49"/>
  <c r="I44" i="49"/>
  <c r="H45" i="49"/>
  <c r="I45" i="49" s="1"/>
  <c r="H46" i="49"/>
  <c r="I46" i="49"/>
  <c r="H47" i="49"/>
  <c r="I47" i="49" s="1"/>
  <c r="H48" i="49"/>
  <c r="I48" i="49"/>
  <c r="H49" i="49"/>
  <c r="I49" i="49"/>
  <c r="H50" i="49"/>
  <c r="I50" i="49"/>
  <c r="H51" i="49"/>
  <c r="I51" i="49"/>
  <c r="H52" i="49"/>
  <c r="I52" i="49" s="1"/>
  <c r="H53" i="49"/>
  <c r="I53" i="49"/>
  <c r="H54" i="49"/>
  <c r="I54" i="49"/>
  <c r="H55" i="49"/>
  <c r="I55" i="49" s="1"/>
  <c r="H56" i="49"/>
  <c r="I56" i="49"/>
  <c r="H57" i="49"/>
  <c r="I57" i="49" s="1"/>
  <c r="H58" i="49"/>
  <c r="I58" i="49"/>
  <c r="H59" i="49"/>
  <c r="I59" i="49"/>
  <c r="H60" i="49"/>
  <c r="I60" i="49"/>
  <c r="H61" i="49"/>
  <c r="I61" i="49"/>
  <c r="H62" i="49"/>
  <c r="I62" i="49" s="1"/>
  <c r="H63" i="49"/>
  <c r="I63" i="49"/>
  <c r="H64" i="49"/>
  <c r="I64" i="49"/>
  <c r="H65" i="49"/>
  <c r="I65" i="49" s="1"/>
  <c r="H66" i="49"/>
  <c r="I66" i="49"/>
  <c r="H67" i="49"/>
  <c r="I67" i="49" s="1"/>
  <c r="H68" i="49"/>
  <c r="I68" i="49"/>
  <c r="H69" i="49"/>
  <c r="I69" i="49"/>
  <c r="H70" i="49"/>
  <c r="I70" i="49"/>
  <c r="H71" i="49"/>
  <c r="I71" i="49"/>
  <c r="H72" i="49"/>
  <c r="I72" i="49" s="1"/>
  <c r="H73" i="49"/>
  <c r="I73" i="49"/>
  <c r="H74" i="49"/>
  <c r="I74" i="49"/>
  <c r="H75" i="49"/>
  <c r="I75" i="49" s="1"/>
  <c r="H76" i="49"/>
  <c r="I76" i="49"/>
  <c r="H77" i="49"/>
  <c r="I77" i="49" s="1"/>
  <c r="H78" i="49"/>
  <c r="I78" i="49"/>
  <c r="H79" i="49"/>
  <c r="I79" i="49"/>
  <c r="H80" i="49"/>
  <c r="I80" i="49"/>
  <c r="H81" i="49"/>
  <c r="I81" i="49"/>
  <c r="H82" i="49"/>
  <c r="I82" i="49" s="1"/>
  <c r="H83" i="49"/>
  <c r="I83" i="49"/>
  <c r="H84" i="49"/>
  <c r="I84" i="49"/>
  <c r="H85" i="49"/>
  <c r="I85" i="49" s="1"/>
  <c r="H86" i="49"/>
  <c r="I86" i="49"/>
  <c r="H87" i="49"/>
  <c r="I87" i="49" s="1"/>
  <c r="H88" i="49"/>
  <c r="I88" i="49"/>
  <c r="H89" i="49"/>
  <c r="I89" i="49"/>
  <c r="H90" i="49"/>
  <c r="I90" i="49"/>
  <c r="H91" i="49"/>
  <c r="I91" i="49"/>
  <c r="H92" i="49"/>
  <c r="I92" i="49" s="1"/>
  <c r="H93" i="49"/>
  <c r="I93" i="49"/>
  <c r="H94" i="49"/>
  <c r="I94" i="49"/>
  <c r="H95" i="49"/>
  <c r="I95" i="49" s="1"/>
  <c r="H96" i="49"/>
  <c r="I96" i="49"/>
  <c r="H97" i="49"/>
  <c r="I97" i="49" s="1"/>
  <c r="H98" i="49"/>
  <c r="I98" i="49"/>
  <c r="H99" i="49"/>
  <c r="I99" i="49"/>
  <c r="H100" i="49"/>
  <c r="I100" i="49"/>
  <c r="H101" i="49"/>
  <c r="I101" i="49"/>
  <c r="H102" i="49"/>
  <c r="I102" i="49" s="1"/>
  <c r="H103" i="49"/>
  <c r="I103" i="49"/>
  <c r="H104" i="49"/>
  <c r="I104" i="49"/>
  <c r="H105" i="49"/>
  <c r="I105" i="49" s="1"/>
  <c r="H106" i="49"/>
  <c r="I106" i="49"/>
  <c r="H107" i="49"/>
  <c r="I107" i="49" s="1"/>
  <c r="H108" i="49"/>
  <c r="I108" i="49"/>
  <c r="H109" i="49"/>
  <c r="I109" i="49"/>
  <c r="H110" i="49"/>
  <c r="I110" i="49" s="1"/>
  <c r="H111" i="49"/>
  <c r="I111" i="49"/>
  <c r="H112" i="49"/>
  <c r="I112" i="49" s="1"/>
  <c r="H113" i="49"/>
  <c r="I113" i="49"/>
  <c r="H114" i="49"/>
  <c r="I114" i="49"/>
  <c r="H115" i="49"/>
  <c r="I115" i="49" s="1"/>
  <c r="H116" i="49"/>
  <c r="I116" i="49"/>
  <c r="H117" i="49"/>
  <c r="I117" i="49" s="1"/>
  <c r="H118" i="49"/>
  <c r="I118" i="49"/>
  <c r="H119" i="49"/>
  <c r="I119" i="49"/>
  <c r="H120" i="49"/>
  <c r="I120" i="49"/>
  <c r="H11" i="50"/>
  <c r="I11" i="50"/>
  <c r="H12" i="50"/>
  <c r="I12" i="50"/>
  <c r="H13" i="50"/>
  <c r="I13" i="50"/>
  <c r="H14" i="50"/>
  <c r="I14" i="50"/>
  <c r="H15" i="50"/>
  <c r="I15" i="50"/>
  <c r="H16" i="50"/>
  <c r="I16" i="50"/>
  <c r="H17" i="50"/>
  <c r="I17" i="50"/>
  <c r="H18" i="50"/>
  <c r="I18" i="50" s="1"/>
  <c r="H19" i="50"/>
  <c r="I19" i="50"/>
  <c r="H20" i="50"/>
  <c r="I20" i="50"/>
  <c r="H21" i="50"/>
  <c r="I21" i="50"/>
  <c r="H22" i="50"/>
  <c r="I22" i="50"/>
  <c r="H23" i="50"/>
  <c r="I23" i="50"/>
  <c r="H24" i="50"/>
  <c r="I24" i="50"/>
  <c r="H25" i="50"/>
  <c r="I25" i="50"/>
  <c r="H26" i="50"/>
  <c r="I26" i="50"/>
  <c r="H27" i="50"/>
  <c r="I27" i="50"/>
  <c r="H28" i="50"/>
  <c r="I28" i="50" s="1"/>
  <c r="H29" i="50"/>
  <c r="I29" i="50"/>
  <c r="H30" i="50"/>
  <c r="I30" i="50"/>
  <c r="H31" i="50"/>
  <c r="I31" i="50"/>
  <c r="H32" i="50"/>
  <c r="I32" i="50"/>
  <c r="H33" i="50"/>
  <c r="I33" i="50"/>
  <c r="H34" i="50"/>
  <c r="I34" i="50"/>
  <c r="H35" i="50"/>
  <c r="I35" i="50"/>
  <c r="H36" i="50"/>
  <c r="I36" i="50"/>
  <c r="H37" i="50"/>
  <c r="I37" i="50"/>
  <c r="H38" i="50"/>
  <c r="I38" i="50" s="1"/>
  <c r="H39" i="50"/>
  <c r="I39" i="50"/>
  <c r="H40" i="50"/>
  <c r="I40" i="50"/>
  <c r="H41" i="50"/>
  <c r="I41" i="50"/>
  <c r="H42" i="50"/>
  <c r="I42" i="50"/>
  <c r="H43" i="50"/>
  <c r="I43" i="50"/>
  <c r="H44" i="50"/>
  <c r="I44" i="50"/>
  <c r="H45" i="50"/>
  <c r="I45" i="50"/>
  <c r="H46" i="50"/>
  <c r="I46" i="50"/>
  <c r="H47" i="50"/>
  <c r="I47" i="50"/>
  <c r="H48" i="50"/>
  <c r="I48" i="50" s="1"/>
  <c r="H49" i="50"/>
  <c r="I49" i="50"/>
  <c r="H50" i="50"/>
  <c r="I50" i="50"/>
  <c r="H51" i="50"/>
  <c r="I51" i="50"/>
  <c r="H52" i="50"/>
  <c r="I52" i="50"/>
  <c r="H53" i="50"/>
  <c r="I53" i="50"/>
  <c r="H54" i="50"/>
  <c r="I54" i="50"/>
  <c r="H55" i="50"/>
  <c r="I55" i="50"/>
  <c r="H56" i="50"/>
  <c r="I56" i="50"/>
  <c r="H57" i="50"/>
  <c r="I57" i="50"/>
  <c r="H58" i="50"/>
  <c r="I58" i="50" s="1"/>
  <c r="H59" i="50"/>
  <c r="I59" i="50"/>
  <c r="H60" i="50"/>
  <c r="I60" i="50"/>
  <c r="H61" i="50"/>
  <c r="I61" i="50"/>
  <c r="H62" i="50"/>
  <c r="I62" i="50"/>
  <c r="H63" i="50"/>
  <c r="I63" i="50"/>
  <c r="H64" i="50"/>
  <c r="I64" i="50"/>
  <c r="H65" i="50"/>
  <c r="I65" i="50"/>
  <c r="H66" i="50"/>
  <c r="I66" i="50"/>
  <c r="H67" i="50"/>
  <c r="I67" i="50"/>
  <c r="H68" i="50"/>
  <c r="I68" i="50" s="1"/>
  <c r="H69" i="50"/>
  <c r="I69" i="50"/>
  <c r="H70" i="50"/>
  <c r="I70" i="50"/>
  <c r="H71" i="50"/>
  <c r="I71" i="50"/>
  <c r="H72" i="50"/>
  <c r="I72" i="50"/>
  <c r="H73" i="50"/>
  <c r="I73" i="50"/>
  <c r="H74" i="50"/>
  <c r="I74" i="50"/>
  <c r="H75" i="50"/>
  <c r="I75" i="50"/>
  <c r="H76" i="50"/>
  <c r="I76" i="50"/>
  <c r="H77" i="50"/>
  <c r="I77" i="50"/>
  <c r="H78" i="50"/>
  <c r="I78" i="50" s="1"/>
  <c r="H79" i="50"/>
  <c r="I79" i="50"/>
  <c r="H80" i="50"/>
  <c r="I80" i="50"/>
  <c r="H81" i="50"/>
  <c r="I81" i="50"/>
  <c r="H82" i="50"/>
  <c r="I82" i="50"/>
  <c r="H83" i="50"/>
  <c r="I83" i="50"/>
  <c r="H84" i="50"/>
  <c r="I84" i="50"/>
  <c r="H85" i="50"/>
  <c r="I85" i="50"/>
  <c r="H86" i="50"/>
  <c r="I86" i="50"/>
  <c r="H87" i="50"/>
  <c r="I87" i="50"/>
  <c r="H88" i="50"/>
  <c r="I88" i="50" s="1"/>
  <c r="H89" i="50"/>
  <c r="I89" i="50"/>
  <c r="H90" i="50"/>
  <c r="I90" i="50"/>
  <c r="H91" i="50"/>
  <c r="I91" i="50"/>
  <c r="H92" i="50"/>
  <c r="I92" i="50"/>
  <c r="H93" i="50"/>
  <c r="I93" i="50"/>
  <c r="H94" i="50"/>
  <c r="I94" i="50"/>
  <c r="H95" i="50"/>
  <c r="I95" i="50"/>
  <c r="H96" i="50"/>
  <c r="I96" i="50"/>
  <c r="H97" i="50"/>
  <c r="I97" i="50"/>
  <c r="H98" i="50"/>
  <c r="I98" i="50" s="1"/>
  <c r="H99" i="50"/>
  <c r="I99" i="50"/>
  <c r="H100" i="50"/>
  <c r="I100" i="50"/>
  <c r="H101" i="50"/>
  <c r="I101" i="50"/>
  <c r="H102" i="50"/>
  <c r="I102" i="50"/>
  <c r="H103" i="50"/>
  <c r="I103" i="50"/>
  <c r="H104" i="50"/>
  <c r="I104" i="50"/>
  <c r="H105" i="50"/>
  <c r="I105" i="50"/>
  <c r="H106" i="50"/>
  <c r="I106" i="50"/>
  <c r="H107" i="50"/>
  <c r="I107" i="50"/>
  <c r="H108" i="50"/>
  <c r="I108" i="50" s="1"/>
  <c r="H109" i="50"/>
  <c r="I109" i="50"/>
  <c r="H110" i="50"/>
  <c r="I110" i="50"/>
  <c r="H111" i="50"/>
  <c r="I111" i="50"/>
  <c r="H112" i="50"/>
  <c r="I112" i="50"/>
  <c r="H113" i="50"/>
  <c r="I113" i="50"/>
  <c r="H114" i="50"/>
  <c r="I114" i="50"/>
  <c r="H115" i="50"/>
  <c r="I115" i="50"/>
  <c r="H116" i="50"/>
  <c r="I116" i="50"/>
  <c r="H117" i="50"/>
  <c r="I117" i="50"/>
  <c r="H118" i="50"/>
  <c r="I118" i="50" s="1"/>
  <c r="H119" i="50"/>
  <c r="I119" i="50"/>
  <c r="H120" i="50"/>
  <c r="I120" i="50"/>
  <c r="A1" i="48" l="1"/>
  <c r="A1" i="36"/>
  <c r="J120" i="50" l="1"/>
  <c r="J113" i="50"/>
  <c r="J106" i="50"/>
  <c r="J99" i="50"/>
  <c r="J92" i="50"/>
  <c r="J85" i="50"/>
  <c r="J78" i="50"/>
  <c r="J71" i="50"/>
  <c r="J64" i="50"/>
  <c r="J57" i="50"/>
  <c r="J50" i="50"/>
  <c r="J43" i="50"/>
  <c r="J36" i="50"/>
  <c r="J29" i="50"/>
  <c r="J22" i="50"/>
  <c r="J120" i="49"/>
  <c r="J113" i="49"/>
  <c r="J106" i="49"/>
  <c r="J99" i="49"/>
  <c r="J92" i="49"/>
  <c r="J85" i="49"/>
  <c r="J78" i="49"/>
  <c r="J71" i="49"/>
  <c r="J64" i="49"/>
  <c r="J57" i="49"/>
  <c r="J50" i="49"/>
  <c r="J43" i="49"/>
  <c r="J36" i="49"/>
  <c r="J29" i="49"/>
  <c r="J22" i="49"/>
  <c r="J15" i="50"/>
  <c r="H14" i="22" l="1"/>
  <c r="H16" i="48" l="1"/>
  <c r="I56" i="48"/>
  <c r="H56" i="48"/>
  <c r="I64" i="48"/>
  <c r="H64" i="48"/>
  <c r="I72" i="48"/>
  <c r="H72" i="48"/>
  <c r="I76" i="48"/>
  <c r="H76" i="48"/>
  <c r="H72" i="47"/>
  <c r="I72" i="47" s="1"/>
  <c r="I76" i="47"/>
  <c r="F72" i="48"/>
  <c r="F65" i="48"/>
  <c r="G65" i="48" s="1"/>
  <c r="F64" i="48"/>
  <c r="F66" i="48"/>
  <c r="G66" i="48"/>
  <c r="F67" i="48"/>
  <c r="G67" i="48"/>
  <c r="F68" i="48"/>
  <c r="G68" i="48"/>
  <c r="F69" i="48"/>
  <c r="G69" i="48"/>
  <c r="F70" i="48"/>
  <c r="G70" i="48" s="1"/>
  <c r="F71" i="48"/>
  <c r="G71" i="48" s="1"/>
  <c r="G72" i="48"/>
  <c r="F73" i="48"/>
  <c r="G73" i="48" s="1"/>
  <c r="F74" i="48"/>
  <c r="G74" i="48"/>
  <c r="F75" i="48"/>
  <c r="G75" i="48"/>
  <c r="F76" i="48"/>
  <c r="G76" i="48"/>
  <c r="A9" i="48"/>
  <c r="A13" i="48" s="1"/>
  <c r="A17" i="48" s="1"/>
  <c r="A21" i="48" s="1"/>
  <c r="A25" i="48" s="1"/>
  <c r="A29" i="48" s="1"/>
  <c r="A33" i="48" s="1"/>
  <c r="A37" i="48" s="1"/>
  <c r="A41" i="48" s="1"/>
  <c r="A45" i="48" s="1"/>
  <c r="A49" i="48" s="1"/>
  <c r="A53" i="48" s="1"/>
  <c r="A57" i="48" s="1"/>
  <c r="A61" i="48" s="1"/>
  <c r="A65" i="48" s="1"/>
  <c r="A69" i="48" s="1"/>
  <c r="A73" i="48" s="1"/>
  <c r="A69" i="47"/>
  <c r="A65" i="47"/>
  <c r="F68" i="47"/>
  <c r="G68" i="47" s="1"/>
  <c r="F67" i="47"/>
  <c r="G67" i="47" s="1"/>
  <c r="F66" i="47"/>
  <c r="G66" i="47" s="1"/>
  <c r="F65" i="47"/>
  <c r="G65" i="47" s="1"/>
  <c r="A2" i="47"/>
  <c r="A1" i="47"/>
  <c r="A2" i="1"/>
  <c r="A2" i="38"/>
  <c r="A2" i="45"/>
  <c r="A1" i="45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E25" i="45"/>
  <c r="F25" i="45" s="1"/>
  <c r="E26" i="45"/>
  <c r="F26" i="45" s="1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10" i="45"/>
  <c r="F27" i="46"/>
  <c r="E25" i="46"/>
  <c r="F25" i="46" s="1"/>
  <c r="E26" i="46"/>
  <c r="F26" i="46" s="1"/>
  <c r="A26" i="46"/>
  <c r="D57" i="50" l="1"/>
  <c r="D64" i="50"/>
  <c r="K64" i="50" s="1"/>
  <c r="D71" i="50"/>
  <c r="D78" i="50"/>
  <c r="D85" i="50"/>
  <c r="D92" i="50"/>
  <c r="K92" i="50" s="1"/>
  <c r="D99" i="50"/>
  <c r="D106" i="50"/>
  <c r="D113" i="50"/>
  <c r="D120" i="50"/>
  <c r="A23" i="50"/>
  <c r="A30" i="50" s="1"/>
  <c r="A37" i="50" s="1"/>
  <c r="A44" i="50" s="1"/>
  <c r="A51" i="50" s="1"/>
  <c r="A58" i="50" s="1"/>
  <c r="A65" i="50" s="1"/>
  <c r="A72" i="50" s="1"/>
  <c r="A79" i="50" s="1"/>
  <c r="A86" i="50" s="1"/>
  <c r="A93" i="50" s="1"/>
  <c r="A100" i="50" s="1"/>
  <c r="A107" i="50" s="1"/>
  <c r="A114" i="50" s="1"/>
  <c r="A16" i="50"/>
  <c r="A107" i="49"/>
  <c r="A93" i="49"/>
  <c r="A72" i="49"/>
  <c r="A58" i="49"/>
  <c r="A44" i="49"/>
  <c r="A23" i="49"/>
  <c r="A136" i="50"/>
  <c r="B120" i="50"/>
  <c r="B118" i="50"/>
  <c r="B117" i="50"/>
  <c r="B116" i="50"/>
  <c r="B115" i="50"/>
  <c r="B114" i="50"/>
  <c r="B113" i="50"/>
  <c r="B111" i="50"/>
  <c r="B110" i="50"/>
  <c r="B109" i="50"/>
  <c r="B108" i="50"/>
  <c r="B107" i="50"/>
  <c r="B106" i="50"/>
  <c r="B104" i="50"/>
  <c r="B103" i="50"/>
  <c r="B102" i="50"/>
  <c r="B101" i="50"/>
  <c r="B100" i="50"/>
  <c r="B99" i="50"/>
  <c r="B97" i="50"/>
  <c r="B96" i="50"/>
  <c r="B95" i="50"/>
  <c r="B94" i="50"/>
  <c r="B93" i="50"/>
  <c r="B92" i="50"/>
  <c r="B90" i="50"/>
  <c r="B89" i="50"/>
  <c r="B88" i="50"/>
  <c r="B87" i="50"/>
  <c r="B86" i="50"/>
  <c r="B85" i="50"/>
  <c r="B83" i="50"/>
  <c r="B82" i="50"/>
  <c r="B81" i="50"/>
  <c r="B80" i="50"/>
  <c r="B79" i="50"/>
  <c r="B78" i="50"/>
  <c r="B76" i="50"/>
  <c r="B75" i="50"/>
  <c r="B74" i="50"/>
  <c r="B73" i="50"/>
  <c r="B72" i="50"/>
  <c r="B71" i="50"/>
  <c r="B69" i="50"/>
  <c r="B68" i="50"/>
  <c r="B67" i="50"/>
  <c r="B66" i="50"/>
  <c r="B65" i="50"/>
  <c r="B64" i="50"/>
  <c r="B62" i="50"/>
  <c r="B61" i="50"/>
  <c r="B60" i="50"/>
  <c r="B59" i="50"/>
  <c r="B58" i="50"/>
  <c r="B57" i="50"/>
  <c r="B55" i="50"/>
  <c r="B54" i="50"/>
  <c r="B53" i="50"/>
  <c r="B52" i="50"/>
  <c r="B51" i="50"/>
  <c r="D50" i="50"/>
  <c r="B50" i="50"/>
  <c r="B48" i="50"/>
  <c r="B47" i="50"/>
  <c r="B46" i="50"/>
  <c r="B45" i="50"/>
  <c r="B44" i="50"/>
  <c r="D43" i="50"/>
  <c r="B43" i="50"/>
  <c r="B41" i="50"/>
  <c r="B40" i="50"/>
  <c r="B39" i="50"/>
  <c r="B38" i="50"/>
  <c r="B37" i="50"/>
  <c r="D36" i="50"/>
  <c r="K36" i="50" s="1"/>
  <c r="B36" i="50"/>
  <c r="B34" i="50"/>
  <c r="B33" i="50"/>
  <c r="B32" i="50"/>
  <c r="B31" i="50"/>
  <c r="B30" i="50"/>
  <c r="D29" i="50"/>
  <c r="B29" i="50"/>
  <c r="B27" i="50"/>
  <c r="B26" i="50"/>
  <c r="B25" i="50"/>
  <c r="B24" i="50"/>
  <c r="B23" i="50"/>
  <c r="D22" i="50"/>
  <c r="B22" i="50"/>
  <c r="B20" i="50"/>
  <c r="B19" i="50"/>
  <c r="B18" i="50"/>
  <c r="B17" i="50"/>
  <c r="B16" i="50"/>
  <c r="D15" i="50"/>
  <c r="H10" i="50"/>
  <c r="I10" i="50" s="1"/>
  <c r="H9" i="50"/>
  <c r="I9" i="50" s="1"/>
  <c r="A136" i="49"/>
  <c r="D120" i="49"/>
  <c r="B120" i="49"/>
  <c r="B118" i="49"/>
  <c r="B117" i="49"/>
  <c r="B116" i="49"/>
  <c r="B115" i="49"/>
  <c r="B114" i="49"/>
  <c r="D113" i="49"/>
  <c r="B113" i="49"/>
  <c r="B111" i="49"/>
  <c r="B110" i="49"/>
  <c r="B109" i="49"/>
  <c r="B108" i="49"/>
  <c r="B107" i="49"/>
  <c r="D106" i="49"/>
  <c r="B106" i="49"/>
  <c r="B104" i="49"/>
  <c r="B103" i="49"/>
  <c r="B102" i="49"/>
  <c r="B101" i="49"/>
  <c r="B100" i="49"/>
  <c r="D99" i="49"/>
  <c r="B99" i="49"/>
  <c r="B97" i="49"/>
  <c r="B96" i="49"/>
  <c r="B95" i="49"/>
  <c r="B94" i="49"/>
  <c r="B93" i="49"/>
  <c r="D92" i="49"/>
  <c r="B92" i="49"/>
  <c r="B90" i="49"/>
  <c r="B89" i="49"/>
  <c r="B88" i="49"/>
  <c r="B87" i="49"/>
  <c r="B86" i="49"/>
  <c r="D85" i="49"/>
  <c r="B85" i="49"/>
  <c r="B83" i="49"/>
  <c r="B82" i="49"/>
  <c r="B81" i="49"/>
  <c r="B80" i="49"/>
  <c r="B79" i="49"/>
  <c r="D78" i="49"/>
  <c r="B78" i="49"/>
  <c r="B76" i="49"/>
  <c r="B75" i="49"/>
  <c r="B74" i="49"/>
  <c r="B73" i="49"/>
  <c r="B72" i="49"/>
  <c r="D71" i="49"/>
  <c r="B71" i="49"/>
  <c r="B69" i="49"/>
  <c r="B68" i="49"/>
  <c r="B67" i="49"/>
  <c r="B66" i="49"/>
  <c r="B65" i="49"/>
  <c r="D64" i="49"/>
  <c r="B64" i="49"/>
  <c r="B62" i="49"/>
  <c r="B61" i="49"/>
  <c r="B60" i="49"/>
  <c r="B59" i="49"/>
  <c r="B58" i="49"/>
  <c r="D57" i="49"/>
  <c r="K57" i="49" s="1"/>
  <c r="B57" i="49"/>
  <c r="B55" i="49"/>
  <c r="B54" i="49"/>
  <c r="B53" i="49"/>
  <c r="B52" i="49"/>
  <c r="B51" i="49"/>
  <c r="D50" i="49"/>
  <c r="B50" i="49"/>
  <c r="B48" i="49"/>
  <c r="B47" i="49"/>
  <c r="B46" i="49"/>
  <c r="B45" i="49"/>
  <c r="B44" i="49"/>
  <c r="D43" i="49"/>
  <c r="B43" i="49"/>
  <c r="B41" i="49"/>
  <c r="B40" i="49"/>
  <c r="B39" i="49"/>
  <c r="B38" i="49"/>
  <c r="B37" i="49"/>
  <c r="D36" i="49"/>
  <c r="B36" i="49"/>
  <c r="B34" i="49"/>
  <c r="B33" i="49"/>
  <c r="B32" i="49"/>
  <c r="B31" i="49"/>
  <c r="B30" i="49"/>
  <c r="D29" i="49"/>
  <c r="B29" i="49"/>
  <c r="B27" i="49"/>
  <c r="B26" i="49"/>
  <c r="B25" i="49"/>
  <c r="B24" i="49"/>
  <c r="B23" i="49"/>
  <c r="D22" i="49"/>
  <c r="B22" i="49"/>
  <c r="B20" i="49"/>
  <c r="B19" i="49"/>
  <c r="B18" i="49"/>
  <c r="B17" i="49"/>
  <c r="B16" i="49"/>
  <c r="A16" i="49"/>
  <c r="D15" i="49"/>
  <c r="J15" i="49" s="1"/>
  <c r="H10" i="49"/>
  <c r="I10" i="49" s="1"/>
  <c r="H9" i="49"/>
  <c r="I9" i="49" s="1"/>
  <c r="A30" i="49" l="1"/>
  <c r="A37" i="49" s="1"/>
  <c r="A51" i="49" s="1"/>
  <c r="A65" i="49" s="1"/>
  <c r="A79" i="49" s="1"/>
  <c r="A86" i="49" s="1"/>
  <c r="A100" i="49" s="1"/>
  <c r="A114" i="49" s="1"/>
  <c r="K85" i="50"/>
  <c r="K29" i="50"/>
  <c r="K113" i="50"/>
  <c r="K57" i="50"/>
  <c r="K22" i="50"/>
  <c r="K50" i="50"/>
  <c r="K78" i="50"/>
  <c r="K43" i="50"/>
  <c r="K71" i="50"/>
  <c r="K120" i="50"/>
  <c r="K106" i="50"/>
  <c r="K15" i="50"/>
  <c r="K99" i="50"/>
  <c r="K29" i="49"/>
  <c r="K78" i="49"/>
  <c r="K50" i="49"/>
  <c r="K22" i="49"/>
  <c r="K15" i="49"/>
  <c r="K36" i="49"/>
  <c r="K99" i="49"/>
  <c r="K71" i="49"/>
  <c r="K64" i="49"/>
  <c r="K113" i="49"/>
  <c r="K120" i="49"/>
  <c r="K85" i="49"/>
  <c r="K106" i="49"/>
  <c r="K43" i="49"/>
  <c r="K92" i="49"/>
  <c r="D56" i="48"/>
  <c r="D48" i="48"/>
  <c r="D64" i="48"/>
  <c r="D76" i="48"/>
  <c r="D16" i="47"/>
  <c r="D24" i="47"/>
  <c r="D32" i="47"/>
  <c r="D40" i="47"/>
  <c r="D48" i="47"/>
  <c r="D56" i="47"/>
  <c r="D64" i="47"/>
  <c r="D76" i="47"/>
  <c r="K121" i="50" l="1"/>
  <c r="K121" i="49"/>
  <c r="A9" i="47"/>
  <c r="A2" i="48" l="1"/>
  <c r="A92" i="48"/>
  <c r="G64" i="48"/>
  <c r="F63" i="48"/>
  <c r="G63" i="48" s="1"/>
  <c r="F62" i="48"/>
  <c r="G62" i="48" s="1"/>
  <c r="F61" i="48"/>
  <c r="G61" i="48" s="1"/>
  <c r="F60" i="48"/>
  <c r="G60" i="48" s="1"/>
  <c r="F59" i="48"/>
  <c r="G59" i="48" s="1"/>
  <c r="F58" i="48"/>
  <c r="G58" i="48" s="1"/>
  <c r="F57" i="48"/>
  <c r="G57" i="48" s="1"/>
  <c r="F56" i="48"/>
  <c r="G56" i="48" s="1"/>
  <c r="F55" i="48"/>
  <c r="G55" i="48" s="1"/>
  <c r="F54" i="48"/>
  <c r="G54" i="48" s="1"/>
  <c r="F53" i="48"/>
  <c r="G53" i="48" s="1"/>
  <c r="F52" i="48"/>
  <c r="G52" i="48" s="1"/>
  <c r="F51" i="48"/>
  <c r="G51" i="48" s="1"/>
  <c r="F50" i="48"/>
  <c r="G50" i="48" s="1"/>
  <c r="F49" i="48"/>
  <c r="G49" i="48" s="1"/>
  <c r="F48" i="48"/>
  <c r="G48" i="48" s="1"/>
  <c r="H48" i="48"/>
  <c r="F47" i="48"/>
  <c r="G47" i="48" s="1"/>
  <c r="F46" i="48"/>
  <c r="G46" i="48" s="1"/>
  <c r="F45" i="48"/>
  <c r="G45" i="48" s="1"/>
  <c r="F44" i="48"/>
  <c r="G44" i="48" s="1"/>
  <c r="F43" i="48"/>
  <c r="G43" i="48" s="1"/>
  <c r="F42" i="48"/>
  <c r="G42" i="48" s="1"/>
  <c r="F41" i="48"/>
  <c r="G41" i="48" s="1"/>
  <c r="F40" i="48"/>
  <c r="G40" i="48" s="1"/>
  <c r="D40" i="48"/>
  <c r="H40" i="48" s="1"/>
  <c r="F39" i="48"/>
  <c r="G39" i="48" s="1"/>
  <c r="F38" i="48"/>
  <c r="G38" i="48" s="1"/>
  <c r="F37" i="48"/>
  <c r="G37" i="48" s="1"/>
  <c r="F36" i="48"/>
  <c r="G36" i="48" s="1"/>
  <c r="F35" i="48"/>
  <c r="G35" i="48" s="1"/>
  <c r="F34" i="48"/>
  <c r="G34" i="48" s="1"/>
  <c r="F33" i="48"/>
  <c r="G33" i="48" s="1"/>
  <c r="F32" i="48"/>
  <c r="G32" i="48" s="1"/>
  <c r="D32" i="48"/>
  <c r="H32" i="48" s="1"/>
  <c r="F31" i="48"/>
  <c r="G31" i="48" s="1"/>
  <c r="F30" i="48"/>
  <c r="G30" i="48" s="1"/>
  <c r="F29" i="48"/>
  <c r="G29" i="48" s="1"/>
  <c r="F28" i="48"/>
  <c r="G28" i="48" s="1"/>
  <c r="F27" i="48"/>
  <c r="G27" i="48" s="1"/>
  <c r="F26" i="48"/>
  <c r="G26" i="48" s="1"/>
  <c r="F25" i="48"/>
  <c r="G25" i="48" s="1"/>
  <c r="F24" i="48"/>
  <c r="G24" i="48" s="1"/>
  <c r="D24" i="48"/>
  <c r="H24" i="48" s="1"/>
  <c r="F23" i="48"/>
  <c r="G23" i="48" s="1"/>
  <c r="F22" i="48"/>
  <c r="G22" i="48" s="1"/>
  <c r="F21" i="48"/>
  <c r="G21" i="48" s="1"/>
  <c r="F20" i="48"/>
  <c r="G20" i="48" s="1"/>
  <c r="F19" i="48"/>
  <c r="G19" i="48" s="1"/>
  <c r="F18" i="48"/>
  <c r="G18" i="48" s="1"/>
  <c r="F17" i="48"/>
  <c r="G17" i="48" s="1"/>
  <c r="F16" i="48"/>
  <c r="G16" i="48" s="1"/>
  <c r="D16" i="48"/>
  <c r="F15" i="48"/>
  <c r="G15" i="48" s="1"/>
  <c r="F14" i="48"/>
  <c r="G14" i="48" s="1"/>
  <c r="F13" i="48"/>
  <c r="G13" i="48" s="1"/>
  <c r="F12" i="48"/>
  <c r="G12" i="48" s="1"/>
  <c r="F11" i="48"/>
  <c r="G11" i="48" s="1"/>
  <c r="F10" i="48"/>
  <c r="G10" i="48" s="1"/>
  <c r="F9" i="48"/>
  <c r="G9" i="48" s="1"/>
  <c r="A92" i="47"/>
  <c r="G76" i="47"/>
  <c r="F76" i="47"/>
  <c r="H76" i="47"/>
  <c r="F75" i="47"/>
  <c r="G75" i="47" s="1"/>
  <c r="F74" i="47"/>
  <c r="G74" i="47" s="1"/>
  <c r="F73" i="47"/>
  <c r="G73" i="47" s="1"/>
  <c r="F72" i="47"/>
  <c r="G72" i="47" s="1"/>
  <c r="F71" i="47"/>
  <c r="G71" i="47" s="1"/>
  <c r="F70" i="47"/>
  <c r="G70" i="47" s="1"/>
  <c r="G69" i="47"/>
  <c r="F69" i="47"/>
  <c r="F64" i="47"/>
  <c r="G64" i="47" s="1"/>
  <c r="H64" i="47"/>
  <c r="F63" i="47"/>
  <c r="G63" i="47" s="1"/>
  <c r="F62" i="47"/>
  <c r="G62" i="47" s="1"/>
  <c r="F61" i="47"/>
  <c r="G61" i="47" s="1"/>
  <c r="F60" i="47"/>
  <c r="G60" i="47" s="1"/>
  <c r="F59" i="47"/>
  <c r="G59" i="47" s="1"/>
  <c r="G58" i="47"/>
  <c r="F58" i="47"/>
  <c r="F57" i="47"/>
  <c r="G57" i="47" s="1"/>
  <c r="F56" i="47"/>
  <c r="G56" i="47" s="1"/>
  <c r="H56" i="47"/>
  <c r="F55" i="47"/>
  <c r="G55" i="47" s="1"/>
  <c r="F54" i="47"/>
  <c r="G54" i="47" s="1"/>
  <c r="F53" i="47"/>
  <c r="G53" i="47" s="1"/>
  <c r="F52" i="47"/>
  <c r="G52" i="47" s="1"/>
  <c r="F51" i="47"/>
  <c r="G51" i="47" s="1"/>
  <c r="G50" i="47"/>
  <c r="F50" i="47"/>
  <c r="F49" i="47"/>
  <c r="G49" i="47" s="1"/>
  <c r="F48" i="47"/>
  <c r="G48" i="47" s="1"/>
  <c r="H48" i="47"/>
  <c r="F47" i="47"/>
  <c r="G47" i="47" s="1"/>
  <c r="F46" i="47"/>
  <c r="G46" i="47" s="1"/>
  <c r="F45" i="47"/>
  <c r="G45" i="47" s="1"/>
  <c r="F44" i="47"/>
  <c r="G44" i="47" s="1"/>
  <c r="G43" i="47"/>
  <c r="F43" i="47"/>
  <c r="F42" i="47"/>
  <c r="G42" i="47" s="1"/>
  <c r="F41" i="47"/>
  <c r="G41" i="47" s="1"/>
  <c r="F40" i="47"/>
  <c r="G40" i="47" s="1"/>
  <c r="H40" i="47"/>
  <c r="F39" i="47"/>
  <c r="G39" i="47" s="1"/>
  <c r="F38" i="47"/>
  <c r="G38" i="47" s="1"/>
  <c r="F37" i="47"/>
  <c r="G37" i="47" s="1"/>
  <c r="F36" i="47"/>
  <c r="G36" i="47" s="1"/>
  <c r="G35" i="47"/>
  <c r="F35" i="47"/>
  <c r="F34" i="47"/>
  <c r="G34" i="47" s="1"/>
  <c r="F33" i="47"/>
  <c r="G33" i="47" s="1"/>
  <c r="F32" i="47"/>
  <c r="G32" i="47" s="1"/>
  <c r="H32" i="47"/>
  <c r="F31" i="47"/>
  <c r="G31" i="47" s="1"/>
  <c r="F30" i="47"/>
  <c r="G30" i="47" s="1"/>
  <c r="F29" i="47"/>
  <c r="G29" i="47" s="1"/>
  <c r="G28" i="47"/>
  <c r="F28" i="47"/>
  <c r="F27" i="47"/>
  <c r="G27" i="47" s="1"/>
  <c r="F26" i="47"/>
  <c r="G26" i="47" s="1"/>
  <c r="F25" i="47"/>
  <c r="G25" i="47" s="1"/>
  <c r="F24" i="47"/>
  <c r="G24" i="47" s="1"/>
  <c r="H24" i="47"/>
  <c r="F23" i="47"/>
  <c r="G23" i="47" s="1"/>
  <c r="F22" i="47"/>
  <c r="G22" i="47" s="1"/>
  <c r="F21" i="47"/>
  <c r="G21" i="47" s="1"/>
  <c r="F20" i="47"/>
  <c r="G20" i="47" s="1"/>
  <c r="F19" i="47"/>
  <c r="G19" i="47" s="1"/>
  <c r="F18" i="47"/>
  <c r="G18" i="47" s="1"/>
  <c r="F17" i="47"/>
  <c r="G17" i="47" s="1"/>
  <c r="F16" i="47"/>
  <c r="G16" i="47" s="1"/>
  <c r="H16" i="47"/>
  <c r="F15" i="47"/>
  <c r="G15" i="47" s="1"/>
  <c r="F14" i="47"/>
  <c r="G14" i="47" s="1"/>
  <c r="F13" i="47"/>
  <c r="G13" i="47" s="1"/>
  <c r="F12" i="47"/>
  <c r="G12" i="47" s="1"/>
  <c r="F11" i="47"/>
  <c r="G11" i="47" s="1"/>
  <c r="F10" i="47"/>
  <c r="G10" i="47" s="1"/>
  <c r="F9" i="47"/>
  <c r="G9" i="47" s="1"/>
  <c r="A13" i="47"/>
  <c r="A17" i="47" l="1"/>
  <c r="A21" i="47" s="1"/>
  <c r="A25" i="47" s="1"/>
  <c r="I40" i="48"/>
  <c r="I16" i="48"/>
  <c r="I32" i="48"/>
  <c r="I48" i="48"/>
  <c r="I24" i="48"/>
  <c r="I48" i="47"/>
  <c r="I64" i="47"/>
  <c r="I40" i="47"/>
  <c r="I56" i="47"/>
  <c r="I32" i="47"/>
  <c r="I16" i="47"/>
  <c r="I24" i="47"/>
  <c r="A124" i="36"/>
  <c r="A124" i="39"/>
  <c r="A29" i="47" l="1"/>
  <c r="A33" i="47" s="1"/>
  <c r="I77" i="48"/>
  <c r="I77" i="47"/>
  <c r="E24" i="46"/>
  <c r="F24" i="46" s="1"/>
  <c r="E23" i="46"/>
  <c r="F23" i="46" s="1"/>
  <c r="E22" i="46"/>
  <c r="F22" i="46" s="1"/>
  <c r="E21" i="46"/>
  <c r="F21" i="46" s="1"/>
  <c r="E20" i="46"/>
  <c r="F20" i="46" s="1"/>
  <c r="E19" i="46"/>
  <c r="F19" i="46" s="1"/>
  <c r="E18" i="46"/>
  <c r="F18" i="46" s="1"/>
  <c r="E17" i="46"/>
  <c r="F17" i="46" s="1"/>
  <c r="E16" i="46"/>
  <c r="F16" i="46" s="1"/>
  <c r="E15" i="46"/>
  <c r="F15" i="46" s="1"/>
  <c r="E14" i="46"/>
  <c r="F14" i="46" s="1"/>
  <c r="E13" i="46"/>
  <c r="F13" i="46" s="1"/>
  <c r="E12" i="46"/>
  <c r="F12" i="46" s="1"/>
  <c r="E11" i="46"/>
  <c r="F11" i="46" s="1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E10" i="46"/>
  <c r="F10" i="46" s="1"/>
  <c r="A37" i="47" l="1"/>
  <c r="A41" i="47" s="1"/>
  <c r="A45" i="47" l="1"/>
  <c r="A49" i="47" s="1"/>
  <c r="A53" i="47" s="1"/>
  <c r="G28" i="41"/>
  <c r="H28" i="41" s="1"/>
  <c r="G29" i="41"/>
  <c r="H29" i="41" s="1"/>
  <c r="G30" i="41"/>
  <c r="H30" i="41" s="1"/>
  <c r="G31" i="41"/>
  <c r="H31" i="41" s="1"/>
  <c r="G32" i="41"/>
  <c r="H32" i="41" s="1"/>
  <c r="G33" i="41"/>
  <c r="H33" i="41" s="1"/>
  <c r="G34" i="41"/>
  <c r="H34" i="41" s="1"/>
  <c r="G35" i="41"/>
  <c r="H35" i="41" s="1"/>
  <c r="G36" i="41"/>
  <c r="H36" i="41" s="1"/>
  <c r="G37" i="41"/>
  <c r="H37" i="41" s="1"/>
  <c r="G38" i="41"/>
  <c r="H38" i="41" s="1"/>
  <c r="G39" i="41"/>
  <c r="H39" i="41" s="1"/>
  <c r="G40" i="41"/>
  <c r="H40" i="41" s="1"/>
  <c r="G41" i="41"/>
  <c r="H41" i="41" s="1"/>
  <c r="G42" i="41"/>
  <c r="H42" i="41" s="1"/>
  <c r="G43" i="41"/>
  <c r="H43" i="41" s="1"/>
  <c r="G44" i="41"/>
  <c r="H44" i="41" s="1"/>
  <c r="G45" i="41"/>
  <c r="H45" i="41" s="1"/>
  <c r="G46" i="41"/>
  <c r="H46" i="41" s="1"/>
  <c r="G47" i="41"/>
  <c r="H47" i="41" s="1"/>
  <c r="G48" i="41"/>
  <c r="H48" i="41" s="1"/>
  <c r="G49" i="41"/>
  <c r="H49" i="41" s="1"/>
  <c r="G50" i="41"/>
  <c r="H50" i="41" s="1"/>
  <c r="G51" i="41"/>
  <c r="H51" i="41" s="1"/>
  <c r="G52" i="41"/>
  <c r="H52" i="41" s="1"/>
  <c r="G53" i="41"/>
  <c r="H53" i="41" s="1"/>
  <c r="G54" i="41"/>
  <c r="H54" i="41" s="1"/>
  <c r="G55" i="41"/>
  <c r="H55" i="41" s="1"/>
  <c r="G56" i="41"/>
  <c r="H56" i="41" s="1"/>
  <c r="G57" i="41"/>
  <c r="H57" i="41" s="1"/>
  <c r="G58" i="41"/>
  <c r="H58" i="41" s="1"/>
  <c r="G59" i="41"/>
  <c r="H59" i="41" s="1"/>
  <c r="G60" i="41"/>
  <c r="H60" i="41" s="1"/>
  <c r="G61" i="41"/>
  <c r="H61" i="41" s="1"/>
  <c r="G62" i="41"/>
  <c r="H62" i="41" s="1"/>
  <c r="G63" i="41"/>
  <c r="H63" i="41" s="1"/>
  <c r="G64" i="41"/>
  <c r="H64" i="41" s="1"/>
  <c r="G65" i="41"/>
  <c r="H65" i="41" s="1"/>
  <c r="G66" i="41"/>
  <c r="H66" i="41" s="1"/>
  <c r="G67" i="41"/>
  <c r="H67" i="41" s="1"/>
  <c r="G68" i="41"/>
  <c r="H68" i="41" s="1"/>
  <c r="G69" i="41"/>
  <c r="H69" i="41" s="1"/>
  <c r="G70" i="41"/>
  <c r="H70" i="41" s="1"/>
  <c r="G71" i="41"/>
  <c r="H71" i="41" s="1"/>
  <c r="G72" i="41"/>
  <c r="H72" i="41" s="1"/>
  <c r="G73" i="41"/>
  <c r="H73" i="41" s="1"/>
  <c r="G74" i="41"/>
  <c r="H74" i="41" s="1"/>
  <c r="G75" i="41"/>
  <c r="H75" i="41" s="1"/>
  <c r="G76" i="41"/>
  <c r="H76" i="41" s="1"/>
  <c r="G77" i="41"/>
  <c r="H77" i="41" s="1"/>
  <c r="G78" i="41"/>
  <c r="H78" i="41" s="1"/>
  <c r="G79" i="41"/>
  <c r="H79" i="41" s="1"/>
  <c r="G80" i="41"/>
  <c r="H80" i="41" s="1"/>
  <c r="G81" i="41"/>
  <c r="H81" i="41" s="1"/>
  <c r="G82" i="41"/>
  <c r="H82" i="41" s="1"/>
  <c r="G83" i="41"/>
  <c r="H83" i="41" s="1"/>
  <c r="G84" i="41"/>
  <c r="H84" i="41" s="1"/>
  <c r="G85" i="41"/>
  <c r="H85" i="41" s="1"/>
  <c r="G86" i="41"/>
  <c r="H86" i="41" s="1"/>
  <c r="G87" i="41"/>
  <c r="H87" i="41" s="1"/>
  <c r="G88" i="41"/>
  <c r="H88" i="41" s="1"/>
  <c r="G89" i="41"/>
  <c r="H89" i="41" s="1"/>
  <c r="G90" i="41"/>
  <c r="H90" i="41" s="1"/>
  <c r="G91" i="41"/>
  <c r="H91" i="41" s="1"/>
  <c r="G92" i="41"/>
  <c r="H92" i="41" s="1"/>
  <c r="G93" i="41"/>
  <c r="H93" i="41" s="1"/>
  <c r="G94" i="41"/>
  <c r="H94" i="41" s="1"/>
  <c r="G95" i="41"/>
  <c r="H95" i="41" s="1"/>
  <c r="G96" i="41"/>
  <c r="H96" i="41" s="1"/>
  <c r="G97" i="41"/>
  <c r="H97" i="41" s="1"/>
  <c r="G98" i="41"/>
  <c r="H98" i="41" s="1"/>
  <c r="G99" i="41"/>
  <c r="H99" i="41" s="1"/>
  <c r="G100" i="41"/>
  <c r="H100" i="41" s="1"/>
  <c r="G101" i="41"/>
  <c r="H101" i="41" s="1"/>
  <c r="G102" i="41"/>
  <c r="H102" i="41" s="1"/>
  <c r="G103" i="41"/>
  <c r="H103" i="41" s="1"/>
  <c r="G104" i="41"/>
  <c r="H104" i="41" s="1"/>
  <c r="G105" i="41"/>
  <c r="H105" i="41" s="1"/>
  <c r="G106" i="41"/>
  <c r="H106" i="41" s="1"/>
  <c r="G107" i="41"/>
  <c r="H107" i="41" s="1"/>
  <c r="G108" i="41"/>
  <c r="H108" i="41" s="1"/>
  <c r="G109" i="41"/>
  <c r="H109" i="41" s="1"/>
  <c r="G110" i="41"/>
  <c r="H110" i="41" s="1"/>
  <c r="G111" i="41"/>
  <c r="H111" i="41" s="1"/>
  <c r="G112" i="41"/>
  <c r="H112" i="41" s="1"/>
  <c r="G113" i="41"/>
  <c r="H113" i="41" s="1"/>
  <c r="G114" i="41"/>
  <c r="H114" i="41" s="1"/>
  <c r="G115" i="41"/>
  <c r="H115" i="41" s="1"/>
  <c r="G116" i="41"/>
  <c r="H116" i="41" s="1"/>
  <c r="G117" i="41"/>
  <c r="H117" i="41" s="1"/>
  <c r="G118" i="41"/>
  <c r="H118" i="41" s="1"/>
  <c r="G119" i="41"/>
  <c r="H119" i="41" s="1"/>
  <c r="G120" i="41"/>
  <c r="H120" i="41" s="1"/>
  <c r="G121" i="41"/>
  <c r="H121" i="41" s="1"/>
  <c r="G122" i="41"/>
  <c r="H122" i="41" s="1"/>
  <c r="G123" i="41"/>
  <c r="H123" i="41" s="1"/>
  <c r="G124" i="41"/>
  <c r="H124" i="41" s="1"/>
  <c r="G125" i="41"/>
  <c r="H125" i="41" s="1"/>
  <c r="G126" i="41"/>
  <c r="H126" i="41" s="1"/>
  <c r="G127" i="41"/>
  <c r="H127" i="41" s="1"/>
  <c r="G128" i="41"/>
  <c r="H128" i="41" s="1"/>
  <c r="G137" i="41"/>
  <c r="H137" i="41" s="1"/>
  <c r="G138" i="41"/>
  <c r="H138" i="41" s="1"/>
  <c r="G139" i="41"/>
  <c r="H139" i="41" s="1"/>
  <c r="G140" i="41"/>
  <c r="H140" i="41" s="1"/>
  <c r="G141" i="41"/>
  <c r="H141" i="41" s="1"/>
  <c r="G142" i="41"/>
  <c r="H142" i="41" s="1"/>
  <c r="G143" i="41"/>
  <c r="H143" i="41" s="1"/>
  <c r="G144" i="41"/>
  <c r="H144" i="41" s="1"/>
  <c r="G17" i="41"/>
  <c r="H17" i="41" s="1"/>
  <c r="G18" i="41"/>
  <c r="H18" i="41" s="1"/>
  <c r="G19" i="41"/>
  <c r="H19" i="41" s="1"/>
  <c r="G20" i="41"/>
  <c r="H20" i="41" s="1"/>
  <c r="G21" i="41"/>
  <c r="H21" i="41" s="1"/>
  <c r="G22" i="41"/>
  <c r="H22" i="41" s="1"/>
  <c r="G23" i="41"/>
  <c r="H23" i="41" s="1"/>
  <c r="G24" i="41"/>
  <c r="H24" i="41" s="1"/>
  <c r="G25" i="41"/>
  <c r="H25" i="41" s="1"/>
  <c r="G26" i="41"/>
  <c r="H26" i="41" s="1"/>
  <c r="G27" i="41"/>
  <c r="H27" i="41" s="1"/>
  <c r="G16" i="41"/>
  <c r="H16" i="41" s="1"/>
  <c r="D16" i="41"/>
  <c r="I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G9" i="41"/>
  <c r="H9" i="41" s="1"/>
  <c r="A57" i="47" l="1"/>
  <c r="J16" i="41"/>
  <c r="A61" i="47" l="1"/>
  <c r="A73" i="47"/>
  <c r="A124" i="16"/>
  <c r="A9" i="39"/>
  <c r="D14" i="36"/>
  <c r="H14" i="36" s="1"/>
  <c r="F9" i="36"/>
  <c r="G9" i="36" s="1"/>
  <c r="G9" i="39"/>
  <c r="H9" i="39" s="1"/>
  <c r="G110" i="39"/>
  <c r="H110" i="39" s="1"/>
  <c r="B110" i="39"/>
  <c r="G109" i="39"/>
  <c r="H109" i="39" s="1"/>
  <c r="B109" i="39"/>
  <c r="G108" i="39"/>
  <c r="H108" i="39" s="1"/>
  <c r="B108" i="39"/>
  <c r="G107" i="39"/>
  <c r="H107" i="39" s="1"/>
  <c r="B107" i="39"/>
  <c r="G106" i="39"/>
  <c r="H106" i="39" s="1"/>
  <c r="B106" i="39"/>
  <c r="G105" i="39"/>
  <c r="H105" i="39" s="1"/>
  <c r="B105" i="39"/>
  <c r="G98" i="39"/>
  <c r="H98" i="39" s="1"/>
  <c r="B98" i="39"/>
  <c r="G97" i="39"/>
  <c r="H97" i="39" s="1"/>
  <c r="B97" i="39"/>
  <c r="G96" i="39"/>
  <c r="H96" i="39" s="1"/>
  <c r="B96" i="39"/>
  <c r="G95" i="39"/>
  <c r="H95" i="39" s="1"/>
  <c r="B95" i="39"/>
  <c r="G94" i="39"/>
  <c r="H94" i="39" s="1"/>
  <c r="B94" i="39"/>
  <c r="G93" i="39"/>
  <c r="H93" i="39" s="1"/>
  <c r="B93" i="39"/>
  <c r="G92" i="39"/>
  <c r="H92" i="39" s="1"/>
  <c r="B92" i="39"/>
  <c r="G91" i="39"/>
  <c r="H91" i="39" s="1"/>
  <c r="B91" i="39"/>
  <c r="G90" i="39"/>
  <c r="H90" i="39" s="1"/>
  <c r="B90" i="39"/>
  <c r="G89" i="39"/>
  <c r="H89" i="39" s="1"/>
  <c r="B89" i="39"/>
  <c r="H88" i="39"/>
  <c r="G88" i="39"/>
  <c r="B88" i="39"/>
  <c r="G87" i="39"/>
  <c r="H87" i="39" s="1"/>
  <c r="B87" i="39"/>
  <c r="G86" i="39"/>
  <c r="H86" i="39" s="1"/>
  <c r="B86" i="39"/>
  <c r="G85" i="39"/>
  <c r="H85" i="39" s="1"/>
  <c r="B85" i="39"/>
  <c r="G84" i="39"/>
  <c r="H84" i="39" s="1"/>
  <c r="B84" i="39"/>
  <c r="G83" i="39"/>
  <c r="H83" i="39" s="1"/>
  <c r="B83" i="39"/>
  <c r="G82" i="39"/>
  <c r="H82" i="39" s="1"/>
  <c r="B82" i="39"/>
  <c r="G81" i="39"/>
  <c r="H81" i="39" s="1"/>
  <c r="B81" i="39"/>
  <c r="G80" i="39"/>
  <c r="H80" i="39" s="1"/>
  <c r="B80" i="39"/>
  <c r="G79" i="39"/>
  <c r="H79" i="39" s="1"/>
  <c r="B79" i="39"/>
  <c r="G78" i="39"/>
  <c r="H78" i="39" s="1"/>
  <c r="B78" i="39"/>
  <c r="G77" i="39"/>
  <c r="H77" i="39" s="1"/>
  <c r="B77" i="39"/>
  <c r="G76" i="39"/>
  <c r="H76" i="39" s="1"/>
  <c r="B76" i="39"/>
  <c r="H75" i="39"/>
  <c r="G75" i="39"/>
  <c r="B75" i="39"/>
  <c r="G74" i="39"/>
  <c r="H74" i="39" s="1"/>
  <c r="B74" i="39"/>
  <c r="G73" i="39"/>
  <c r="H73" i="39" s="1"/>
  <c r="B73" i="39"/>
  <c r="G72" i="39"/>
  <c r="H72" i="39" s="1"/>
  <c r="B72" i="39"/>
  <c r="G71" i="39"/>
  <c r="H71" i="39" s="1"/>
  <c r="B71" i="39"/>
  <c r="G70" i="39"/>
  <c r="H70" i="39" s="1"/>
  <c r="B70" i="39"/>
  <c r="G69" i="39"/>
  <c r="H69" i="39" s="1"/>
  <c r="B69" i="39"/>
  <c r="G68" i="39"/>
  <c r="H68" i="39" s="1"/>
  <c r="B68" i="39"/>
  <c r="G67" i="39"/>
  <c r="H67" i="39" s="1"/>
  <c r="B67" i="39"/>
  <c r="G66" i="39"/>
  <c r="H66" i="39" s="1"/>
  <c r="B66" i="39"/>
  <c r="G65" i="39"/>
  <c r="H65" i="39" s="1"/>
  <c r="B65" i="39"/>
  <c r="G64" i="39"/>
  <c r="H64" i="39" s="1"/>
  <c r="B64" i="39"/>
  <c r="G63" i="39"/>
  <c r="H63" i="39" s="1"/>
  <c r="B63" i="39"/>
  <c r="G62" i="39"/>
  <c r="H62" i="39" s="1"/>
  <c r="B62" i="39"/>
  <c r="G61" i="39"/>
  <c r="H61" i="39" s="1"/>
  <c r="B61" i="39"/>
  <c r="H60" i="39"/>
  <c r="G60" i="39"/>
  <c r="B60" i="39"/>
  <c r="G59" i="39"/>
  <c r="H59" i="39" s="1"/>
  <c r="B59" i="39"/>
  <c r="G58" i="39"/>
  <c r="H58" i="39" s="1"/>
  <c r="B58" i="39"/>
  <c r="G57" i="39"/>
  <c r="H57" i="39" s="1"/>
  <c r="B57" i="39"/>
  <c r="G56" i="39"/>
  <c r="H56" i="39" s="1"/>
  <c r="B56" i="39"/>
  <c r="G55" i="39"/>
  <c r="H55" i="39" s="1"/>
  <c r="B55" i="39"/>
  <c r="G54" i="39"/>
  <c r="H54" i="39" s="1"/>
  <c r="B54" i="39"/>
  <c r="G53" i="39"/>
  <c r="H53" i="39" s="1"/>
  <c r="B53" i="39"/>
  <c r="G52" i="39"/>
  <c r="H52" i="39" s="1"/>
  <c r="B52" i="39"/>
  <c r="G51" i="39"/>
  <c r="H51" i="39" s="1"/>
  <c r="B51" i="39"/>
  <c r="G50" i="39"/>
  <c r="H50" i="39" s="1"/>
  <c r="B50" i="39"/>
  <c r="G49" i="39"/>
  <c r="H49" i="39" s="1"/>
  <c r="B49" i="39"/>
  <c r="G48" i="39"/>
  <c r="H48" i="39" s="1"/>
  <c r="B48" i="39"/>
  <c r="G47" i="39"/>
  <c r="H47" i="39" s="1"/>
  <c r="B47" i="39"/>
  <c r="G46" i="39"/>
  <c r="H46" i="39" s="1"/>
  <c r="B46" i="39"/>
  <c r="G45" i="39"/>
  <c r="H45" i="39" s="1"/>
  <c r="B45" i="39"/>
  <c r="H44" i="39"/>
  <c r="G44" i="39"/>
  <c r="B44" i="39"/>
  <c r="G43" i="39"/>
  <c r="H43" i="39" s="1"/>
  <c r="B43" i="39"/>
  <c r="G42" i="39"/>
  <c r="H42" i="39" s="1"/>
  <c r="B42" i="39"/>
  <c r="G41" i="39"/>
  <c r="H41" i="39" s="1"/>
  <c r="B41" i="39"/>
  <c r="G40" i="39"/>
  <c r="H40" i="39" s="1"/>
  <c r="B40" i="39"/>
  <c r="G39" i="39"/>
  <c r="H39" i="39" s="1"/>
  <c r="B39" i="39"/>
  <c r="G38" i="39"/>
  <c r="H38" i="39" s="1"/>
  <c r="B38" i="39"/>
  <c r="G37" i="39"/>
  <c r="H37" i="39" s="1"/>
  <c r="B37" i="39"/>
  <c r="G36" i="39"/>
  <c r="H36" i="39" s="1"/>
  <c r="B36" i="39"/>
  <c r="G35" i="39"/>
  <c r="H35" i="39" s="1"/>
  <c r="B35" i="39"/>
  <c r="G34" i="39"/>
  <c r="H34" i="39" s="1"/>
  <c r="B34" i="39"/>
  <c r="G33" i="39"/>
  <c r="H33" i="39" s="1"/>
  <c r="B33" i="39"/>
  <c r="G32" i="39"/>
  <c r="H32" i="39" s="1"/>
  <c r="B32" i="39"/>
  <c r="G31" i="39"/>
  <c r="H31" i="39" s="1"/>
  <c r="B31" i="39"/>
  <c r="G30" i="39"/>
  <c r="H30" i="39" s="1"/>
  <c r="B30" i="39"/>
  <c r="G29" i="39"/>
  <c r="H29" i="39" s="1"/>
  <c r="B29" i="39"/>
  <c r="G28" i="39"/>
  <c r="H28" i="39" s="1"/>
  <c r="B28" i="39"/>
  <c r="G27" i="39"/>
  <c r="H27" i="39" s="1"/>
  <c r="B27" i="39"/>
  <c r="G26" i="39"/>
  <c r="H26" i="39" s="1"/>
  <c r="B26" i="39"/>
  <c r="G25" i="39"/>
  <c r="H25" i="39" s="1"/>
  <c r="B25" i="39"/>
  <c r="G24" i="39"/>
  <c r="H24" i="39" s="1"/>
  <c r="B24" i="39"/>
  <c r="G23" i="39"/>
  <c r="H23" i="39" s="1"/>
  <c r="B23" i="39"/>
  <c r="G22" i="39"/>
  <c r="H22" i="39" s="1"/>
  <c r="B22" i="39"/>
  <c r="G21" i="39"/>
  <c r="H21" i="39" s="1"/>
  <c r="B21" i="39"/>
  <c r="G20" i="39"/>
  <c r="H20" i="39" s="1"/>
  <c r="B20" i="39"/>
  <c r="G19" i="39"/>
  <c r="H19" i="39" s="1"/>
  <c r="B19" i="39"/>
  <c r="G18" i="39"/>
  <c r="H18" i="39" s="1"/>
  <c r="B18" i="39"/>
  <c r="G17" i="39"/>
  <c r="H17" i="39" s="1"/>
  <c r="B17" i="39"/>
  <c r="G16" i="39"/>
  <c r="H16" i="39" s="1"/>
  <c r="B16" i="39"/>
  <c r="G15" i="39"/>
  <c r="H15" i="39" s="1"/>
  <c r="B15" i="39"/>
  <c r="G14" i="39"/>
  <c r="H14" i="39" s="1"/>
  <c r="G13" i="39"/>
  <c r="H13" i="39" s="1"/>
  <c r="G12" i="39"/>
  <c r="H12" i="39" s="1"/>
  <c r="G11" i="39"/>
  <c r="H11" i="39" s="1"/>
  <c r="G10" i="39"/>
  <c r="H10" i="39" s="1"/>
  <c r="H111" i="39" l="1"/>
  <c r="A126" i="22" l="1"/>
  <c r="A143" i="44" s="1"/>
  <c r="A42" i="1"/>
  <c r="A42" i="38"/>
  <c r="E11" i="38"/>
  <c r="F11" i="38" s="1"/>
  <c r="E12" i="38"/>
  <c r="F12" i="38" s="1"/>
  <c r="E13" i="38"/>
  <c r="F13" i="38" s="1"/>
  <c r="E14" i="38"/>
  <c r="F14" i="38" s="1"/>
  <c r="E15" i="38"/>
  <c r="F15" i="38" s="1"/>
  <c r="E16" i="38"/>
  <c r="F16" i="38" s="1"/>
  <c r="E17" i="38"/>
  <c r="F17" i="38" s="1"/>
  <c r="E18" i="38"/>
  <c r="F18" i="38" s="1"/>
  <c r="E19" i="38"/>
  <c r="F19" i="38" s="1"/>
  <c r="E20" i="38"/>
  <c r="F20" i="38" s="1"/>
  <c r="E21" i="38"/>
  <c r="F21" i="38" s="1"/>
  <c r="E22" i="38"/>
  <c r="F22" i="38" s="1"/>
  <c r="E23" i="38"/>
  <c r="F23" i="38" s="1"/>
  <c r="E24" i="38"/>
  <c r="F24" i="38" s="1"/>
  <c r="E26" i="38"/>
  <c r="F26" i="38"/>
  <c r="A1" i="38"/>
  <c r="A1" i="16" s="1"/>
  <c r="A1" i="39" s="1"/>
  <c r="E12" i="45"/>
  <c r="F12" i="45" s="1"/>
  <c r="E13" i="45"/>
  <c r="F13" i="45" s="1"/>
  <c r="E14" i="45"/>
  <c r="F14" i="45" s="1"/>
  <c r="E15" i="45"/>
  <c r="F15" i="45" s="1"/>
  <c r="E16" i="45"/>
  <c r="F16" i="45" s="1"/>
  <c r="E17" i="45"/>
  <c r="F17" i="45" s="1"/>
  <c r="E18" i="45"/>
  <c r="F18" i="45"/>
  <c r="E19" i="45"/>
  <c r="F19" i="45" s="1"/>
  <c r="E20" i="45"/>
  <c r="F20" i="45" s="1"/>
  <c r="E21" i="45"/>
  <c r="F21" i="45" s="1"/>
  <c r="E22" i="45"/>
  <c r="F22" i="45" s="1"/>
  <c r="E23" i="45"/>
  <c r="F23" i="45" s="1"/>
  <c r="E24" i="45"/>
  <c r="F24" i="45" s="1"/>
  <c r="A160" i="43" l="1"/>
  <c r="A109" i="40"/>
  <c r="A157" i="41"/>
  <c r="A109" i="42"/>
  <c r="A15" i="39"/>
  <c r="A21" i="39" l="1"/>
  <c r="A27" i="39" l="1"/>
  <c r="A33" i="39" l="1"/>
  <c r="A39" i="39" l="1"/>
  <c r="A45" i="39" l="1"/>
  <c r="A51" i="39" l="1"/>
  <c r="A57" i="39" l="1"/>
  <c r="A63" i="39" l="1"/>
  <c r="A69" i="39" l="1"/>
  <c r="A75" i="39" l="1"/>
  <c r="A81" i="39" l="1"/>
  <c r="A87" i="39" l="1"/>
  <c r="A93" i="39" l="1"/>
  <c r="A105" i="39" l="1"/>
  <c r="E11" i="45" l="1"/>
  <c r="F11" i="45" s="1"/>
  <c r="E10" i="45"/>
  <c r="F10" i="45" s="1"/>
  <c r="F27" i="45" l="1"/>
  <c r="A30" i="44"/>
  <c r="A33" i="43"/>
  <c r="A24" i="42"/>
  <c r="A33" i="41"/>
  <c r="A24" i="40"/>
  <c r="A27" i="16"/>
  <c r="A27" i="36"/>
  <c r="A1" i="41"/>
  <c r="A1" i="40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10" i="1"/>
  <c r="A1" i="22"/>
  <c r="A1" i="49" s="1"/>
  <c r="A1" i="1"/>
  <c r="A1" i="50" s="1"/>
  <c r="A1" i="44" l="1"/>
  <c r="A1" i="42"/>
  <c r="A1" i="43"/>
  <c r="E10" i="38" l="1"/>
  <c r="F10" i="38" s="1"/>
  <c r="F27" i="38" s="1"/>
  <c r="A107" i="44" l="1"/>
  <c r="A72" i="44"/>
  <c r="A51" i="44"/>
  <c r="A44" i="44"/>
  <c r="G127" i="44"/>
  <c r="H127" i="44" s="1"/>
  <c r="D127" i="44"/>
  <c r="I127" i="44" s="1"/>
  <c r="B127" i="44"/>
  <c r="G126" i="44"/>
  <c r="H126" i="44" s="1"/>
  <c r="B126" i="44"/>
  <c r="G125" i="44"/>
  <c r="H125" i="44" s="1"/>
  <c r="B125" i="44"/>
  <c r="G124" i="44"/>
  <c r="H124" i="44" s="1"/>
  <c r="B124" i="44"/>
  <c r="G123" i="44"/>
  <c r="H123" i="44" s="1"/>
  <c r="B123" i="44"/>
  <c r="G122" i="44"/>
  <c r="H122" i="44" s="1"/>
  <c r="B122" i="44"/>
  <c r="G121" i="44"/>
  <c r="H121" i="44" s="1"/>
  <c r="B121" i="44"/>
  <c r="G113" i="44"/>
  <c r="H113" i="44" s="1"/>
  <c r="D113" i="44"/>
  <c r="I113" i="44" s="1"/>
  <c r="B113" i="44"/>
  <c r="G112" i="44"/>
  <c r="H112" i="44" s="1"/>
  <c r="B112" i="44"/>
  <c r="G111" i="44"/>
  <c r="H111" i="44" s="1"/>
  <c r="B111" i="44"/>
  <c r="G110" i="44"/>
  <c r="H110" i="44" s="1"/>
  <c r="B110" i="44"/>
  <c r="G109" i="44"/>
  <c r="H109" i="44" s="1"/>
  <c r="B109" i="44"/>
  <c r="G108" i="44"/>
  <c r="H108" i="44" s="1"/>
  <c r="B108" i="44"/>
  <c r="G107" i="44"/>
  <c r="H107" i="44" s="1"/>
  <c r="B107" i="44"/>
  <c r="G106" i="44"/>
  <c r="H106" i="44" s="1"/>
  <c r="D106" i="44"/>
  <c r="I106" i="44" s="1"/>
  <c r="B106" i="44"/>
  <c r="G105" i="44"/>
  <c r="H105" i="44" s="1"/>
  <c r="B105" i="44"/>
  <c r="G104" i="44"/>
  <c r="H104" i="44" s="1"/>
  <c r="B104" i="44"/>
  <c r="G103" i="44"/>
  <c r="H103" i="44" s="1"/>
  <c r="B103" i="44"/>
  <c r="G102" i="44"/>
  <c r="H102" i="44" s="1"/>
  <c r="B102" i="44"/>
  <c r="G101" i="44"/>
  <c r="H101" i="44" s="1"/>
  <c r="B101" i="44"/>
  <c r="G100" i="44"/>
  <c r="H100" i="44" s="1"/>
  <c r="B100" i="44"/>
  <c r="G99" i="44"/>
  <c r="H99" i="44" s="1"/>
  <c r="D99" i="44"/>
  <c r="I99" i="44" s="1"/>
  <c r="B99" i="44"/>
  <c r="G98" i="44"/>
  <c r="H98" i="44" s="1"/>
  <c r="B98" i="44"/>
  <c r="G97" i="44"/>
  <c r="H97" i="44" s="1"/>
  <c r="B97" i="44"/>
  <c r="G96" i="44"/>
  <c r="H96" i="44" s="1"/>
  <c r="B96" i="44"/>
  <c r="G95" i="44"/>
  <c r="H95" i="44" s="1"/>
  <c r="B95" i="44"/>
  <c r="G94" i="44"/>
  <c r="H94" i="44" s="1"/>
  <c r="B94" i="44"/>
  <c r="G93" i="44"/>
  <c r="H93" i="44" s="1"/>
  <c r="B93" i="44"/>
  <c r="G92" i="44"/>
  <c r="H92" i="44" s="1"/>
  <c r="D92" i="44"/>
  <c r="I92" i="44" s="1"/>
  <c r="B92" i="44"/>
  <c r="G91" i="44"/>
  <c r="H91" i="44" s="1"/>
  <c r="B91" i="44"/>
  <c r="G90" i="44"/>
  <c r="H90" i="44" s="1"/>
  <c r="B90" i="44"/>
  <c r="G89" i="44"/>
  <c r="H89" i="44" s="1"/>
  <c r="B89" i="44"/>
  <c r="G88" i="44"/>
  <c r="H88" i="44" s="1"/>
  <c r="B88" i="44"/>
  <c r="G87" i="44"/>
  <c r="H87" i="44" s="1"/>
  <c r="B87" i="44"/>
  <c r="G86" i="44"/>
  <c r="H86" i="44" s="1"/>
  <c r="B86" i="44"/>
  <c r="G85" i="44"/>
  <c r="H85" i="44" s="1"/>
  <c r="D85" i="44"/>
  <c r="I85" i="44" s="1"/>
  <c r="B85" i="44"/>
  <c r="G84" i="44"/>
  <c r="H84" i="44" s="1"/>
  <c r="B84" i="44"/>
  <c r="G83" i="44"/>
  <c r="H83" i="44" s="1"/>
  <c r="B83" i="44"/>
  <c r="G82" i="44"/>
  <c r="H82" i="44" s="1"/>
  <c r="B82" i="44"/>
  <c r="G81" i="44"/>
  <c r="H81" i="44" s="1"/>
  <c r="B81" i="44"/>
  <c r="G80" i="44"/>
  <c r="H80" i="44" s="1"/>
  <c r="B80" i="44"/>
  <c r="G79" i="44"/>
  <c r="H79" i="44" s="1"/>
  <c r="B79" i="44"/>
  <c r="G78" i="44"/>
  <c r="H78" i="44" s="1"/>
  <c r="D78" i="44"/>
  <c r="I78" i="44" s="1"/>
  <c r="B78" i="44"/>
  <c r="G77" i="44"/>
  <c r="H77" i="44" s="1"/>
  <c r="B77" i="44"/>
  <c r="G76" i="44"/>
  <c r="H76" i="44" s="1"/>
  <c r="B76" i="44"/>
  <c r="G75" i="44"/>
  <c r="H75" i="44" s="1"/>
  <c r="B75" i="44"/>
  <c r="G74" i="44"/>
  <c r="H74" i="44" s="1"/>
  <c r="B74" i="44"/>
  <c r="G73" i="44"/>
  <c r="H73" i="44" s="1"/>
  <c r="B73" i="44"/>
  <c r="G72" i="44"/>
  <c r="H72" i="44" s="1"/>
  <c r="B72" i="44"/>
  <c r="G71" i="44"/>
  <c r="H71" i="44" s="1"/>
  <c r="D71" i="44"/>
  <c r="I71" i="44" s="1"/>
  <c r="B71" i="44"/>
  <c r="G70" i="44"/>
  <c r="H70" i="44" s="1"/>
  <c r="B70" i="44"/>
  <c r="G69" i="44"/>
  <c r="H69" i="44" s="1"/>
  <c r="B69" i="44"/>
  <c r="G68" i="44"/>
  <c r="H68" i="44" s="1"/>
  <c r="B68" i="44"/>
  <c r="G67" i="44"/>
  <c r="H67" i="44" s="1"/>
  <c r="B67" i="44"/>
  <c r="G66" i="44"/>
  <c r="H66" i="44" s="1"/>
  <c r="B66" i="44"/>
  <c r="G65" i="44"/>
  <c r="H65" i="44" s="1"/>
  <c r="B65" i="44"/>
  <c r="G64" i="44"/>
  <c r="H64" i="44" s="1"/>
  <c r="D64" i="44"/>
  <c r="I64" i="44" s="1"/>
  <c r="B64" i="44"/>
  <c r="G63" i="44"/>
  <c r="H63" i="44" s="1"/>
  <c r="B63" i="44"/>
  <c r="G62" i="44"/>
  <c r="H62" i="44" s="1"/>
  <c r="B62" i="44"/>
  <c r="G61" i="44"/>
  <c r="H61" i="44" s="1"/>
  <c r="B61" i="44"/>
  <c r="G60" i="44"/>
  <c r="H60" i="44" s="1"/>
  <c r="B60" i="44"/>
  <c r="G59" i="44"/>
  <c r="H59" i="44" s="1"/>
  <c r="B59" i="44"/>
  <c r="G58" i="44"/>
  <c r="H58" i="44" s="1"/>
  <c r="B58" i="44"/>
  <c r="G57" i="44"/>
  <c r="H57" i="44" s="1"/>
  <c r="D57" i="44"/>
  <c r="I57" i="44" s="1"/>
  <c r="B57" i="44"/>
  <c r="G56" i="44"/>
  <c r="H56" i="44" s="1"/>
  <c r="B56" i="44"/>
  <c r="G55" i="44"/>
  <c r="H55" i="44" s="1"/>
  <c r="B55" i="44"/>
  <c r="G54" i="44"/>
  <c r="H54" i="44" s="1"/>
  <c r="B54" i="44"/>
  <c r="G53" i="44"/>
  <c r="H53" i="44" s="1"/>
  <c r="B53" i="44"/>
  <c r="G52" i="44"/>
  <c r="H52" i="44" s="1"/>
  <c r="B52" i="44"/>
  <c r="G51" i="44"/>
  <c r="H51" i="44" s="1"/>
  <c r="B51" i="44"/>
  <c r="G50" i="44"/>
  <c r="H50" i="44" s="1"/>
  <c r="D50" i="44"/>
  <c r="I50" i="44" s="1"/>
  <c r="B50" i="44"/>
  <c r="G49" i="44"/>
  <c r="H49" i="44" s="1"/>
  <c r="B49" i="44"/>
  <c r="G48" i="44"/>
  <c r="H48" i="44" s="1"/>
  <c r="B48" i="44"/>
  <c r="G47" i="44"/>
  <c r="H47" i="44" s="1"/>
  <c r="B47" i="44"/>
  <c r="G46" i="44"/>
  <c r="H46" i="44" s="1"/>
  <c r="B46" i="44"/>
  <c r="G45" i="44"/>
  <c r="H45" i="44" s="1"/>
  <c r="B45" i="44"/>
  <c r="G44" i="44"/>
  <c r="H44" i="44" s="1"/>
  <c r="B44" i="44"/>
  <c r="A121" i="43"/>
  <c r="A81" i="43"/>
  <c r="A57" i="43"/>
  <c r="A49" i="43"/>
  <c r="E144" i="43"/>
  <c r="F144" i="43" s="1"/>
  <c r="D144" i="43"/>
  <c r="G144" i="43" s="1"/>
  <c r="B144" i="43"/>
  <c r="E143" i="43"/>
  <c r="F143" i="43" s="1"/>
  <c r="B143" i="43"/>
  <c r="E142" i="43"/>
  <c r="F142" i="43" s="1"/>
  <c r="B142" i="43"/>
  <c r="E141" i="43"/>
  <c r="F141" i="43" s="1"/>
  <c r="B141" i="43"/>
  <c r="E140" i="43"/>
  <c r="F140" i="43" s="1"/>
  <c r="B140" i="43"/>
  <c r="E139" i="43"/>
  <c r="F139" i="43" s="1"/>
  <c r="B139" i="43"/>
  <c r="E138" i="43"/>
  <c r="F138" i="43" s="1"/>
  <c r="B138" i="43"/>
  <c r="E137" i="43"/>
  <c r="F137" i="43" s="1"/>
  <c r="B137" i="43"/>
  <c r="E128" i="43"/>
  <c r="F128" i="43" s="1"/>
  <c r="D128" i="43"/>
  <c r="G128" i="43" s="1"/>
  <c r="B128" i="43"/>
  <c r="E127" i="43"/>
  <c r="F127" i="43" s="1"/>
  <c r="B127" i="43"/>
  <c r="E126" i="43"/>
  <c r="F126" i="43" s="1"/>
  <c r="B126" i="43"/>
  <c r="E125" i="43"/>
  <c r="F125" i="43" s="1"/>
  <c r="B125" i="43"/>
  <c r="E124" i="43"/>
  <c r="F124" i="43" s="1"/>
  <c r="B124" i="43"/>
  <c r="E123" i="43"/>
  <c r="F123" i="43" s="1"/>
  <c r="B123" i="43"/>
  <c r="E122" i="43"/>
  <c r="F122" i="43" s="1"/>
  <c r="B122" i="43"/>
  <c r="E121" i="43"/>
  <c r="F121" i="43" s="1"/>
  <c r="B121" i="43"/>
  <c r="E120" i="43"/>
  <c r="F120" i="43" s="1"/>
  <c r="D120" i="43"/>
  <c r="G120" i="43" s="1"/>
  <c r="B120" i="43"/>
  <c r="E119" i="43"/>
  <c r="F119" i="43" s="1"/>
  <c r="B119" i="43"/>
  <c r="E118" i="43"/>
  <c r="F118" i="43" s="1"/>
  <c r="B118" i="43"/>
  <c r="E117" i="43"/>
  <c r="F117" i="43" s="1"/>
  <c r="B117" i="43"/>
  <c r="E116" i="43"/>
  <c r="F116" i="43" s="1"/>
  <c r="B116" i="43"/>
  <c r="E115" i="43"/>
  <c r="F115" i="43" s="1"/>
  <c r="B115" i="43"/>
  <c r="E114" i="43"/>
  <c r="F114" i="43" s="1"/>
  <c r="B114" i="43"/>
  <c r="E113" i="43"/>
  <c r="F113" i="43" s="1"/>
  <c r="B113" i="43"/>
  <c r="E112" i="43"/>
  <c r="F112" i="43" s="1"/>
  <c r="D112" i="43"/>
  <c r="G112" i="43" s="1"/>
  <c r="B112" i="43"/>
  <c r="E111" i="43"/>
  <c r="F111" i="43" s="1"/>
  <c r="B111" i="43"/>
  <c r="E110" i="43"/>
  <c r="F110" i="43" s="1"/>
  <c r="B110" i="43"/>
  <c r="E109" i="43"/>
  <c r="F109" i="43" s="1"/>
  <c r="B109" i="43"/>
  <c r="E108" i="43"/>
  <c r="F108" i="43" s="1"/>
  <c r="B108" i="43"/>
  <c r="E107" i="43"/>
  <c r="F107" i="43" s="1"/>
  <c r="B107" i="43"/>
  <c r="E106" i="43"/>
  <c r="F106" i="43" s="1"/>
  <c r="B106" i="43"/>
  <c r="E105" i="43"/>
  <c r="F105" i="43" s="1"/>
  <c r="B105" i="43"/>
  <c r="G104" i="43"/>
  <c r="E104" i="43"/>
  <c r="F104" i="43" s="1"/>
  <c r="D104" i="43"/>
  <c r="B104" i="43"/>
  <c r="E103" i="43"/>
  <c r="F103" i="43" s="1"/>
  <c r="B103" i="43"/>
  <c r="E102" i="43"/>
  <c r="F102" i="43" s="1"/>
  <c r="B102" i="43"/>
  <c r="E101" i="43"/>
  <c r="F101" i="43" s="1"/>
  <c r="B101" i="43"/>
  <c r="E100" i="43"/>
  <c r="F100" i="43" s="1"/>
  <c r="B100" i="43"/>
  <c r="E99" i="43"/>
  <c r="F99" i="43" s="1"/>
  <c r="B99" i="43"/>
  <c r="E98" i="43"/>
  <c r="F98" i="43" s="1"/>
  <c r="B98" i="43"/>
  <c r="E97" i="43"/>
  <c r="F97" i="43" s="1"/>
  <c r="B97" i="43"/>
  <c r="E96" i="43"/>
  <c r="F96" i="43" s="1"/>
  <c r="D96" i="43"/>
  <c r="G96" i="43" s="1"/>
  <c r="B96" i="43"/>
  <c r="E95" i="43"/>
  <c r="F95" i="43" s="1"/>
  <c r="B95" i="43"/>
  <c r="E94" i="43"/>
  <c r="F94" i="43" s="1"/>
  <c r="B94" i="43"/>
  <c r="E93" i="43"/>
  <c r="F93" i="43" s="1"/>
  <c r="B93" i="43"/>
  <c r="E92" i="43"/>
  <c r="F92" i="43" s="1"/>
  <c r="B92" i="43"/>
  <c r="E91" i="43"/>
  <c r="F91" i="43" s="1"/>
  <c r="B91" i="43"/>
  <c r="E90" i="43"/>
  <c r="F90" i="43" s="1"/>
  <c r="B90" i="43"/>
  <c r="E89" i="43"/>
  <c r="F89" i="43" s="1"/>
  <c r="B89" i="43"/>
  <c r="E88" i="43"/>
  <c r="F88" i="43" s="1"/>
  <c r="D88" i="43"/>
  <c r="G88" i="43" s="1"/>
  <c r="B88" i="43"/>
  <c r="E87" i="43"/>
  <c r="F87" i="43" s="1"/>
  <c r="B87" i="43"/>
  <c r="E86" i="43"/>
  <c r="F86" i="43" s="1"/>
  <c r="B86" i="43"/>
  <c r="E85" i="43"/>
  <c r="F85" i="43" s="1"/>
  <c r="B85" i="43"/>
  <c r="E84" i="43"/>
  <c r="F84" i="43" s="1"/>
  <c r="B84" i="43"/>
  <c r="E83" i="43"/>
  <c r="F83" i="43" s="1"/>
  <c r="B83" i="43"/>
  <c r="E82" i="43"/>
  <c r="F82" i="43" s="1"/>
  <c r="B82" i="43"/>
  <c r="E81" i="43"/>
  <c r="F81" i="43" s="1"/>
  <c r="B81" i="43"/>
  <c r="E80" i="43"/>
  <c r="F80" i="43" s="1"/>
  <c r="D80" i="43"/>
  <c r="G80" i="43" s="1"/>
  <c r="B80" i="43"/>
  <c r="E79" i="43"/>
  <c r="F79" i="43" s="1"/>
  <c r="B79" i="43"/>
  <c r="E78" i="43"/>
  <c r="F78" i="43" s="1"/>
  <c r="B78" i="43"/>
  <c r="E77" i="43"/>
  <c r="F77" i="43" s="1"/>
  <c r="B77" i="43"/>
  <c r="E76" i="43"/>
  <c r="F76" i="43" s="1"/>
  <c r="B76" i="43"/>
  <c r="E75" i="43"/>
  <c r="F75" i="43" s="1"/>
  <c r="B75" i="43"/>
  <c r="E74" i="43"/>
  <c r="F74" i="43" s="1"/>
  <c r="B74" i="43"/>
  <c r="E73" i="43"/>
  <c r="F73" i="43" s="1"/>
  <c r="B73" i="43"/>
  <c r="E72" i="43"/>
  <c r="F72" i="43" s="1"/>
  <c r="D72" i="43"/>
  <c r="G72" i="43" s="1"/>
  <c r="B72" i="43"/>
  <c r="E71" i="43"/>
  <c r="F71" i="43" s="1"/>
  <c r="B71" i="43"/>
  <c r="E70" i="43"/>
  <c r="F70" i="43" s="1"/>
  <c r="B70" i="43"/>
  <c r="E69" i="43"/>
  <c r="F69" i="43" s="1"/>
  <c r="B69" i="43"/>
  <c r="E68" i="43"/>
  <c r="F68" i="43" s="1"/>
  <c r="B68" i="43"/>
  <c r="E67" i="43"/>
  <c r="F67" i="43" s="1"/>
  <c r="B67" i="43"/>
  <c r="E66" i="43"/>
  <c r="F66" i="43" s="1"/>
  <c r="B66" i="43"/>
  <c r="E65" i="43"/>
  <c r="F65" i="43" s="1"/>
  <c r="B65" i="43"/>
  <c r="E64" i="43"/>
  <c r="F64" i="43" s="1"/>
  <c r="D64" i="43"/>
  <c r="G64" i="43" s="1"/>
  <c r="B64" i="43"/>
  <c r="E63" i="43"/>
  <c r="F63" i="43" s="1"/>
  <c r="B63" i="43"/>
  <c r="E62" i="43"/>
  <c r="F62" i="43" s="1"/>
  <c r="B62" i="43"/>
  <c r="E61" i="43"/>
  <c r="F61" i="43" s="1"/>
  <c r="B61" i="43"/>
  <c r="E60" i="43"/>
  <c r="F60" i="43" s="1"/>
  <c r="B60" i="43"/>
  <c r="E59" i="43"/>
  <c r="F59" i="43" s="1"/>
  <c r="B59" i="43"/>
  <c r="E58" i="43"/>
  <c r="F58" i="43" s="1"/>
  <c r="B58" i="43"/>
  <c r="E57" i="43"/>
  <c r="F57" i="43" s="1"/>
  <c r="B57" i="43"/>
  <c r="E56" i="43"/>
  <c r="F56" i="43" s="1"/>
  <c r="D56" i="43"/>
  <c r="G56" i="43" s="1"/>
  <c r="B56" i="43"/>
  <c r="E55" i="43"/>
  <c r="F55" i="43" s="1"/>
  <c r="B55" i="43"/>
  <c r="E54" i="43"/>
  <c r="F54" i="43" s="1"/>
  <c r="B54" i="43"/>
  <c r="E53" i="43"/>
  <c r="F53" i="43" s="1"/>
  <c r="B53" i="43"/>
  <c r="E52" i="43"/>
  <c r="F52" i="43" s="1"/>
  <c r="B52" i="43"/>
  <c r="E51" i="43"/>
  <c r="F51" i="43" s="1"/>
  <c r="B51" i="43"/>
  <c r="E50" i="43"/>
  <c r="F50" i="43" s="1"/>
  <c r="B50" i="43"/>
  <c r="E49" i="43"/>
  <c r="F49" i="43" s="1"/>
  <c r="B49" i="43"/>
  <c r="A79" i="42"/>
  <c r="A54" i="42"/>
  <c r="A39" i="42"/>
  <c r="A34" i="42"/>
  <c r="E93" i="42"/>
  <c r="F93" i="42" s="1"/>
  <c r="D93" i="42"/>
  <c r="G93" i="42" s="1"/>
  <c r="B93" i="42"/>
  <c r="E92" i="42"/>
  <c r="F92" i="42" s="1"/>
  <c r="B92" i="42"/>
  <c r="E91" i="42"/>
  <c r="F91" i="42" s="1"/>
  <c r="B91" i="42"/>
  <c r="E90" i="42"/>
  <c r="F90" i="42" s="1"/>
  <c r="B90" i="42"/>
  <c r="E89" i="42"/>
  <c r="F89" i="42" s="1"/>
  <c r="B89" i="42"/>
  <c r="E83" i="42"/>
  <c r="F83" i="42" s="1"/>
  <c r="D83" i="42"/>
  <c r="G83" i="42" s="1"/>
  <c r="B83" i="42"/>
  <c r="E82" i="42"/>
  <c r="F82" i="42" s="1"/>
  <c r="B82" i="42"/>
  <c r="E81" i="42"/>
  <c r="F81" i="42" s="1"/>
  <c r="B81" i="42"/>
  <c r="E80" i="42"/>
  <c r="F80" i="42" s="1"/>
  <c r="B80" i="42"/>
  <c r="E79" i="42"/>
  <c r="F79" i="42" s="1"/>
  <c r="B79" i="42"/>
  <c r="E78" i="42"/>
  <c r="F78" i="42" s="1"/>
  <c r="D78" i="42"/>
  <c r="G78" i="42" s="1"/>
  <c r="B78" i="42"/>
  <c r="E77" i="42"/>
  <c r="F77" i="42" s="1"/>
  <c r="B77" i="42"/>
  <c r="E76" i="42"/>
  <c r="F76" i="42" s="1"/>
  <c r="B76" i="42"/>
  <c r="E75" i="42"/>
  <c r="F75" i="42" s="1"/>
  <c r="B75" i="42"/>
  <c r="E74" i="42"/>
  <c r="F74" i="42" s="1"/>
  <c r="B74" i="42"/>
  <c r="E73" i="42"/>
  <c r="F73" i="42" s="1"/>
  <c r="D73" i="42"/>
  <c r="G73" i="42" s="1"/>
  <c r="B73" i="42"/>
  <c r="E72" i="42"/>
  <c r="F72" i="42" s="1"/>
  <c r="B72" i="42"/>
  <c r="E71" i="42"/>
  <c r="F71" i="42" s="1"/>
  <c r="B71" i="42"/>
  <c r="E70" i="42"/>
  <c r="F70" i="42" s="1"/>
  <c r="B70" i="42"/>
  <c r="E69" i="42"/>
  <c r="F69" i="42" s="1"/>
  <c r="B69" i="42"/>
  <c r="E68" i="42"/>
  <c r="F68" i="42" s="1"/>
  <c r="D68" i="42"/>
  <c r="G68" i="42" s="1"/>
  <c r="B68" i="42"/>
  <c r="E67" i="42"/>
  <c r="F67" i="42" s="1"/>
  <c r="B67" i="42"/>
  <c r="E66" i="42"/>
  <c r="F66" i="42" s="1"/>
  <c r="B66" i="42"/>
  <c r="E65" i="42"/>
  <c r="F65" i="42" s="1"/>
  <c r="B65" i="42"/>
  <c r="E64" i="42"/>
  <c r="F64" i="42" s="1"/>
  <c r="B64" i="42"/>
  <c r="E63" i="42"/>
  <c r="F63" i="42" s="1"/>
  <c r="D63" i="42"/>
  <c r="G63" i="42" s="1"/>
  <c r="B63" i="42"/>
  <c r="E62" i="42"/>
  <c r="F62" i="42" s="1"/>
  <c r="B62" i="42"/>
  <c r="E61" i="42"/>
  <c r="F61" i="42" s="1"/>
  <c r="B61" i="42"/>
  <c r="E60" i="42"/>
  <c r="F60" i="42" s="1"/>
  <c r="B60" i="42"/>
  <c r="E59" i="42"/>
  <c r="F59" i="42" s="1"/>
  <c r="B59" i="42"/>
  <c r="E58" i="42"/>
  <c r="F58" i="42" s="1"/>
  <c r="D58" i="42"/>
  <c r="G58" i="42" s="1"/>
  <c r="B58" i="42"/>
  <c r="E57" i="42"/>
  <c r="F57" i="42" s="1"/>
  <c r="B57" i="42"/>
  <c r="E56" i="42"/>
  <c r="F56" i="42" s="1"/>
  <c r="B56" i="42"/>
  <c r="E55" i="42"/>
  <c r="F55" i="42" s="1"/>
  <c r="B55" i="42"/>
  <c r="E54" i="42"/>
  <c r="F54" i="42" s="1"/>
  <c r="B54" i="42"/>
  <c r="E53" i="42"/>
  <c r="F53" i="42" s="1"/>
  <c r="D53" i="42"/>
  <c r="G53" i="42" s="1"/>
  <c r="B53" i="42"/>
  <c r="E52" i="42"/>
  <c r="F52" i="42" s="1"/>
  <c r="B52" i="42"/>
  <c r="E51" i="42"/>
  <c r="F51" i="42" s="1"/>
  <c r="B51" i="42"/>
  <c r="E50" i="42"/>
  <c r="F50" i="42" s="1"/>
  <c r="B50" i="42"/>
  <c r="E49" i="42"/>
  <c r="F49" i="42" s="1"/>
  <c r="B49" i="42"/>
  <c r="E48" i="42"/>
  <c r="F48" i="42" s="1"/>
  <c r="D48" i="42"/>
  <c r="G48" i="42" s="1"/>
  <c r="B48" i="42"/>
  <c r="E47" i="42"/>
  <c r="F47" i="42" s="1"/>
  <c r="B47" i="42"/>
  <c r="E46" i="42"/>
  <c r="F46" i="42" s="1"/>
  <c r="B46" i="42"/>
  <c r="E45" i="42"/>
  <c r="F45" i="42" s="1"/>
  <c r="B45" i="42"/>
  <c r="E44" i="42"/>
  <c r="F44" i="42" s="1"/>
  <c r="B44" i="42"/>
  <c r="E43" i="42"/>
  <c r="F43" i="42" s="1"/>
  <c r="D43" i="42"/>
  <c r="G43" i="42" s="1"/>
  <c r="B43" i="42"/>
  <c r="E42" i="42"/>
  <c r="F42" i="42" s="1"/>
  <c r="B42" i="42"/>
  <c r="E41" i="42"/>
  <c r="F41" i="42" s="1"/>
  <c r="B41" i="42"/>
  <c r="E40" i="42"/>
  <c r="F40" i="42" s="1"/>
  <c r="B40" i="42"/>
  <c r="E39" i="42"/>
  <c r="F39" i="42" s="1"/>
  <c r="B39" i="42"/>
  <c r="E38" i="42"/>
  <c r="F38" i="42" s="1"/>
  <c r="D38" i="42"/>
  <c r="G38" i="42" s="1"/>
  <c r="B38" i="42"/>
  <c r="E37" i="42"/>
  <c r="F37" i="42" s="1"/>
  <c r="B37" i="42"/>
  <c r="E36" i="42"/>
  <c r="F36" i="42" s="1"/>
  <c r="B36" i="42"/>
  <c r="E35" i="42"/>
  <c r="F35" i="42" s="1"/>
  <c r="B35" i="42"/>
  <c r="E34" i="42"/>
  <c r="F34" i="42" s="1"/>
  <c r="B34" i="42"/>
  <c r="A121" i="41"/>
  <c r="A81" i="41"/>
  <c r="A57" i="41"/>
  <c r="A49" i="41"/>
  <c r="D144" i="41"/>
  <c r="I144" i="41" s="1"/>
  <c r="J144" i="41" s="1"/>
  <c r="B144" i="41"/>
  <c r="B143" i="41"/>
  <c r="B142" i="41"/>
  <c r="B141" i="41"/>
  <c r="B140" i="41"/>
  <c r="B139" i="41"/>
  <c r="B138" i="41"/>
  <c r="B137" i="41"/>
  <c r="D128" i="41"/>
  <c r="I128" i="41" s="1"/>
  <c r="J128" i="41" s="1"/>
  <c r="B128" i="41"/>
  <c r="B127" i="41"/>
  <c r="B126" i="41"/>
  <c r="B125" i="41"/>
  <c r="B124" i="41"/>
  <c r="B123" i="41"/>
  <c r="B122" i="41"/>
  <c r="B121" i="41"/>
  <c r="D120" i="41"/>
  <c r="I120" i="41" s="1"/>
  <c r="J120" i="41" s="1"/>
  <c r="B120" i="41"/>
  <c r="B119" i="41"/>
  <c r="B118" i="41"/>
  <c r="B117" i="41"/>
  <c r="B116" i="41"/>
  <c r="B115" i="41"/>
  <c r="B114" i="41"/>
  <c r="B113" i="41"/>
  <c r="D112" i="41"/>
  <c r="I112" i="41" s="1"/>
  <c r="J112" i="41" s="1"/>
  <c r="B112" i="41"/>
  <c r="B111" i="41"/>
  <c r="B110" i="41"/>
  <c r="B109" i="41"/>
  <c r="B108" i="41"/>
  <c r="B107" i="41"/>
  <c r="B106" i="41"/>
  <c r="B105" i="41"/>
  <c r="D104" i="41"/>
  <c r="I104" i="41" s="1"/>
  <c r="J104" i="41" s="1"/>
  <c r="B104" i="41"/>
  <c r="B103" i="41"/>
  <c r="B102" i="41"/>
  <c r="B101" i="41"/>
  <c r="B100" i="41"/>
  <c r="B99" i="41"/>
  <c r="B98" i="41"/>
  <c r="B97" i="41"/>
  <c r="D96" i="41"/>
  <c r="I96" i="41" s="1"/>
  <c r="J96" i="41" s="1"/>
  <c r="B96" i="41"/>
  <c r="B95" i="41"/>
  <c r="B94" i="41"/>
  <c r="B93" i="41"/>
  <c r="B92" i="41"/>
  <c r="B91" i="41"/>
  <c r="B90" i="41"/>
  <c r="B89" i="41"/>
  <c r="D88" i="41"/>
  <c r="I88" i="41" s="1"/>
  <c r="J88" i="41" s="1"/>
  <c r="B88" i="41"/>
  <c r="B87" i="41"/>
  <c r="B86" i="41"/>
  <c r="B85" i="41"/>
  <c r="B84" i="41"/>
  <c r="B83" i="41"/>
  <c r="B82" i="41"/>
  <c r="B81" i="41"/>
  <c r="D80" i="41"/>
  <c r="I80" i="41" s="1"/>
  <c r="J80" i="41" s="1"/>
  <c r="B80" i="41"/>
  <c r="B79" i="41"/>
  <c r="B78" i="41"/>
  <c r="B77" i="41"/>
  <c r="B76" i="41"/>
  <c r="B75" i="41"/>
  <c r="B74" i="41"/>
  <c r="B73" i="41"/>
  <c r="D72" i="41"/>
  <c r="I72" i="41" s="1"/>
  <c r="J72" i="41" s="1"/>
  <c r="B72" i="41"/>
  <c r="B71" i="41"/>
  <c r="B70" i="41"/>
  <c r="B69" i="41"/>
  <c r="B68" i="41"/>
  <c r="B67" i="41"/>
  <c r="B66" i="41"/>
  <c r="B65" i="41"/>
  <c r="D64" i="41"/>
  <c r="I64" i="41" s="1"/>
  <c r="J64" i="41" s="1"/>
  <c r="B64" i="41"/>
  <c r="B63" i="41"/>
  <c r="B62" i="41"/>
  <c r="B61" i="41"/>
  <c r="B60" i="41"/>
  <c r="B59" i="41"/>
  <c r="B58" i="41"/>
  <c r="B57" i="41"/>
  <c r="D56" i="41"/>
  <c r="I56" i="41" s="1"/>
  <c r="J56" i="41" s="1"/>
  <c r="B56" i="41"/>
  <c r="B55" i="41"/>
  <c r="B54" i="41"/>
  <c r="B53" i="41"/>
  <c r="B52" i="41"/>
  <c r="B51" i="41"/>
  <c r="B50" i="41"/>
  <c r="B49" i="41"/>
  <c r="A79" i="40"/>
  <c r="A54" i="40"/>
  <c r="A39" i="40"/>
  <c r="A34" i="40"/>
  <c r="H93" i="40"/>
  <c r="I93" i="40" s="1"/>
  <c r="D93" i="40"/>
  <c r="J93" i="40" s="1"/>
  <c r="B93" i="40"/>
  <c r="H92" i="40"/>
  <c r="I92" i="40" s="1"/>
  <c r="B92" i="40"/>
  <c r="H91" i="40"/>
  <c r="I91" i="40" s="1"/>
  <c r="B91" i="40"/>
  <c r="H90" i="40"/>
  <c r="I90" i="40" s="1"/>
  <c r="B90" i="40"/>
  <c r="H89" i="40"/>
  <c r="I89" i="40" s="1"/>
  <c r="B89" i="40"/>
  <c r="H83" i="40"/>
  <c r="I83" i="40" s="1"/>
  <c r="D83" i="40"/>
  <c r="J83" i="40" s="1"/>
  <c r="B83" i="40"/>
  <c r="H82" i="40"/>
  <c r="I82" i="40" s="1"/>
  <c r="B82" i="40"/>
  <c r="H81" i="40"/>
  <c r="I81" i="40" s="1"/>
  <c r="B81" i="40"/>
  <c r="H80" i="40"/>
  <c r="I80" i="40" s="1"/>
  <c r="B80" i="40"/>
  <c r="H79" i="40"/>
  <c r="I79" i="40" s="1"/>
  <c r="B79" i="40"/>
  <c r="H78" i="40"/>
  <c r="I78" i="40" s="1"/>
  <c r="D78" i="40"/>
  <c r="J78" i="40" s="1"/>
  <c r="B78" i="40"/>
  <c r="H77" i="40"/>
  <c r="I77" i="40" s="1"/>
  <c r="B77" i="40"/>
  <c r="H76" i="40"/>
  <c r="I76" i="40" s="1"/>
  <c r="B76" i="40"/>
  <c r="H75" i="40"/>
  <c r="I75" i="40" s="1"/>
  <c r="B75" i="40"/>
  <c r="H74" i="40"/>
  <c r="I74" i="40" s="1"/>
  <c r="B74" i="40"/>
  <c r="H73" i="40"/>
  <c r="I73" i="40" s="1"/>
  <c r="D73" i="40"/>
  <c r="J73" i="40" s="1"/>
  <c r="B73" i="40"/>
  <c r="H72" i="40"/>
  <c r="I72" i="40" s="1"/>
  <c r="B72" i="40"/>
  <c r="H71" i="40"/>
  <c r="I71" i="40" s="1"/>
  <c r="B71" i="40"/>
  <c r="H70" i="40"/>
  <c r="I70" i="40" s="1"/>
  <c r="B70" i="40"/>
  <c r="H69" i="40"/>
  <c r="I69" i="40" s="1"/>
  <c r="B69" i="40"/>
  <c r="H68" i="40"/>
  <c r="I68" i="40" s="1"/>
  <c r="D68" i="40"/>
  <c r="J68" i="40" s="1"/>
  <c r="B68" i="40"/>
  <c r="H67" i="40"/>
  <c r="I67" i="40" s="1"/>
  <c r="B67" i="40"/>
  <c r="H66" i="40"/>
  <c r="I66" i="40" s="1"/>
  <c r="B66" i="40"/>
  <c r="H65" i="40"/>
  <c r="I65" i="40" s="1"/>
  <c r="B65" i="40"/>
  <c r="H64" i="40"/>
  <c r="I64" i="40" s="1"/>
  <c r="B64" i="40"/>
  <c r="H63" i="40"/>
  <c r="I63" i="40" s="1"/>
  <c r="D63" i="40"/>
  <c r="J63" i="40" s="1"/>
  <c r="B63" i="40"/>
  <c r="H62" i="40"/>
  <c r="I62" i="40" s="1"/>
  <c r="B62" i="40"/>
  <c r="H61" i="40"/>
  <c r="I61" i="40" s="1"/>
  <c r="B61" i="40"/>
  <c r="H60" i="40"/>
  <c r="I60" i="40" s="1"/>
  <c r="B60" i="40"/>
  <c r="H59" i="40"/>
  <c r="I59" i="40" s="1"/>
  <c r="B59" i="40"/>
  <c r="H58" i="40"/>
  <c r="I58" i="40" s="1"/>
  <c r="D58" i="40"/>
  <c r="J58" i="40" s="1"/>
  <c r="B58" i="40"/>
  <c r="H57" i="40"/>
  <c r="I57" i="40" s="1"/>
  <c r="B57" i="40"/>
  <c r="H56" i="40"/>
  <c r="I56" i="40" s="1"/>
  <c r="B56" i="40"/>
  <c r="H55" i="40"/>
  <c r="I55" i="40" s="1"/>
  <c r="B55" i="40"/>
  <c r="H54" i="40"/>
  <c r="I54" i="40" s="1"/>
  <c r="B54" i="40"/>
  <c r="H53" i="40"/>
  <c r="I53" i="40" s="1"/>
  <c r="D53" i="40"/>
  <c r="J53" i="40" s="1"/>
  <c r="B53" i="40"/>
  <c r="H52" i="40"/>
  <c r="I52" i="40" s="1"/>
  <c r="B52" i="40"/>
  <c r="H51" i="40"/>
  <c r="I51" i="40" s="1"/>
  <c r="B51" i="40"/>
  <c r="H50" i="40"/>
  <c r="I50" i="40" s="1"/>
  <c r="B50" i="40"/>
  <c r="H49" i="40"/>
  <c r="I49" i="40" s="1"/>
  <c r="B49" i="40"/>
  <c r="H48" i="40"/>
  <c r="I48" i="40" s="1"/>
  <c r="D48" i="40"/>
  <c r="J48" i="40" s="1"/>
  <c r="B48" i="40"/>
  <c r="H47" i="40"/>
  <c r="I47" i="40" s="1"/>
  <c r="B47" i="40"/>
  <c r="H46" i="40"/>
  <c r="I46" i="40" s="1"/>
  <c r="B46" i="40"/>
  <c r="H45" i="40"/>
  <c r="I45" i="40" s="1"/>
  <c r="B45" i="40"/>
  <c r="H44" i="40"/>
  <c r="I44" i="40" s="1"/>
  <c r="B44" i="40"/>
  <c r="H43" i="40"/>
  <c r="I43" i="40" s="1"/>
  <c r="D43" i="40"/>
  <c r="J43" i="40" s="1"/>
  <c r="B43" i="40"/>
  <c r="H42" i="40"/>
  <c r="I42" i="40" s="1"/>
  <c r="B42" i="40"/>
  <c r="H41" i="40"/>
  <c r="I41" i="40" s="1"/>
  <c r="B41" i="40"/>
  <c r="H40" i="40"/>
  <c r="I40" i="40" s="1"/>
  <c r="B40" i="40"/>
  <c r="H39" i="40"/>
  <c r="I39" i="40" s="1"/>
  <c r="B39" i="40"/>
  <c r="H38" i="40"/>
  <c r="I38" i="40" s="1"/>
  <c r="D38" i="40"/>
  <c r="J38" i="40" s="1"/>
  <c r="B38" i="40"/>
  <c r="H37" i="40"/>
  <c r="I37" i="40" s="1"/>
  <c r="B37" i="40"/>
  <c r="H36" i="40"/>
  <c r="I36" i="40" s="1"/>
  <c r="B36" i="40"/>
  <c r="H35" i="40"/>
  <c r="I35" i="40" s="1"/>
  <c r="B35" i="40"/>
  <c r="H34" i="40"/>
  <c r="I34" i="40" s="1"/>
  <c r="B34" i="40"/>
  <c r="A93" i="16"/>
  <c r="A63" i="16"/>
  <c r="A45" i="16"/>
  <c r="A39" i="16"/>
  <c r="G110" i="16"/>
  <c r="H110" i="16" s="1"/>
  <c r="B110" i="16"/>
  <c r="G109" i="16"/>
  <c r="H109" i="16" s="1"/>
  <c r="B109" i="16"/>
  <c r="G108" i="16"/>
  <c r="H108" i="16" s="1"/>
  <c r="B108" i="16"/>
  <c r="G107" i="16"/>
  <c r="H107" i="16" s="1"/>
  <c r="B107" i="16"/>
  <c r="G106" i="16"/>
  <c r="H106" i="16" s="1"/>
  <c r="B106" i="16"/>
  <c r="G105" i="16"/>
  <c r="H105" i="16" s="1"/>
  <c r="B105" i="16"/>
  <c r="G98" i="16"/>
  <c r="H98" i="16" s="1"/>
  <c r="B98" i="16"/>
  <c r="G97" i="16"/>
  <c r="H97" i="16" s="1"/>
  <c r="B97" i="16"/>
  <c r="G96" i="16"/>
  <c r="H96" i="16" s="1"/>
  <c r="B96" i="16"/>
  <c r="G95" i="16"/>
  <c r="H95" i="16" s="1"/>
  <c r="B95" i="16"/>
  <c r="G94" i="16"/>
  <c r="H94" i="16" s="1"/>
  <c r="B94" i="16"/>
  <c r="G93" i="16"/>
  <c r="H93" i="16" s="1"/>
  <c r="B93" i="16"/>
  <c r="G92" i="16"/>
  <c r="H92" i="16" s="1"/>
  <c r="B92" i="16"/>
  <c r="G91" i="16"/>
  <c r="H91" i="16" s="1"/>
  <c r="B91" i="16"/>
  <c r="G90" i="16"/>
  <c r="H90" i="16" s="1"/>
  <c r="B90" i="16"/>
  <c r="G89" i="16"/>
  <c r="H89" i="16" s="1"/>
  <c r="B89" i="16"/>
  <c r="G88" i="16"/>
  <c r="H88" i="16" s="1"/>
  <c r="B88" i="16"/>
  <c r="G87" i="16"/>
  <c r="H87" i="16" s="1"/>
  <c r="B87" i="16"/>
  <c r="G86" i="16"/>
  <c r="H86" i="16" s="1"/>
  <c r="B86" i="16"/>
  <c r="G85" i="16"/>
  <c r="H85" i="16" s="1"/>
  <c r="B85" i="16"/>
  <c r="G84" i="16"/>
  <c r="H84" i="16" s="1"/>
  <c r="B84" i="16"/>
  <c r="H83" i="16"/>
  <c r="G83" i="16"/>
  <c r="B83" i="16"/>
  <c r="G82" i="16"/>
  <c r="H82" i="16" s="1"/>
  <c r="B82" i="16"/>
  <c r="G81" i="16"/>
  <c r="H81" i="16" s="1"/>
  <c r="B81" i="16"/>
  <c r="G80" i="16"/>
  <c r="H80" i="16" s="1"/>
  <c r="B80" i="16"/>
  <c r="G79" i="16"/>
  <c r="H79" i="16" s="1"/>
  <c r="B79" i="16"/>
  <c r="G78" i="16"/>
  <c r="H78" i="16" s="1"/>
  <c r="B78" i="16"/>
  <c r="G77" i="16"/>
  <c r="H77" i="16" s="1"/>
  <c r="B77" i="16"/>
  <c r="G76" i="16"/>
  <c r="H76" i="16" s="1"/>
  <c r="B76" i="16"/>
  <c r="G75" i="16"/>
  <c r="H75" i="16" s="1"/>
  <c r="B75" i="16"/>
  <c r="G74" i="16"/>
  <c r="H74" i="16" s="1"/>
  <c r="B74" i="16"/>
  <c r="G73" i="16"/>
  <c r="H73" i="16" s="1"/>
  <c r="B73" i="16"/>
  <c r="G72" i="16"/>
  <c r="H72" i="16" s="1"/>
  <c r="B72" i="16"/>
  <c r="G71" i="16"/>
  <c r="H71" i="16" s="1"/>
  <c r="B71" i="16"/>
  <c r="G70" i="16"/>
  <c r="H70" i="16" s="1"/>
  <c r="B70" i="16"/>
  <c r="G69" i="16"/>
  <c r="H69" i="16" s="1"/>
  <c r="B69" i="16"/>
  <c r="G68" i="16"/>
  <c r="H68" i="16" s="1"/>
  <c r="B68" i="16"/>
  <c r="G67" i="16"/>
  <c r="H67" i="16" s="1"/>
  <c r="B67" i="16"/>
  <c r="G66" i="16"/>
  <c r="H66" i="16" s="1"/>
  <c r="B66" i="16"/>
  <c r="G65" i="16"/>
  <c r="H65" i="16" s="1"/>
  <c r="B65" i="16"/>
  <c r="G64" i="16"/>
  <c r="H64" i="16" s="1"/>
  <c r="B64" i="16"/>
  <c r="G63" i="16"/>
  <c r="H63" i="16" s="1"/>
  <c r="B63" i="16"/>
  <c r="G62" i="16"/>
  <c r="H62" i="16" s="1"/>
  <c r="B62" i="16"/>
  <c r="G61" i="16"/>
  <c r="H61" i="16" s="1"/>
  <c r="B61" i="16"/>
  <c r="G60" i="16"/>
  <c r="H60" i="16" s="1"/>
  <c r="B60" i="16"/>
  <c r="G59" i="16"/>
  <c r="H59" i="16" s="1"/>
  <c r="B59" i="16"/>
  <c r="G58" i="16"/>
  <c r="H58" i="16" s="1"/>
  <c r="B58" i="16"/>
  <c r="G57" i="16"/>
  <c r="H57" i="16" s="1"/>
  <c r="B57" i="16"/>
  <c r="G56" i="16"/>
  <c r="H56" i="16" s="1"/>
  <c r="B56" i="16"/>
  <c r="G55" i="16"/>
  <c r="H55" i="16" s="1"/>
  <c r="B55" i="16"/>
  <c r="G54" i="16"/>
  <c r="H54" i="16" s="1"/>
  <c r="B54" i="16"/>
  <c r="G53" i="16"/>
  <c r="H53" i="16" s="1"/>
  <c r="B53" i="16"/>
  <c r="G52" i="16"/>
  <c r="H52" i="16" s="1"/>
  <c r="B52" i="16"/>
  <c r="G51" i="16"/>
  <c r="H51" i="16" s="1"/>
  <c r="B51" i="16"/>
  <c r="G50" i="16"/>
  <c r="H50" i="16" s="1"/>
  <c r="B50" i="16"/>
  <c r="G49" i="16"/>
  <c r="H49" i="16" s="1"/>
  <c r="B49" i="16"/>
  <c r="G48" i="16"/>
  <c r="H48" i="16" s="1"/>
  <c r="B48" i="16"/>
  <c r="G47" i="16"/>
  <c r="H47" i="16" s="1"/>
  <c r="B47" i="16"/>
  <c r="G46" i="16"/>
  <c r="H46" i="16" s="1"/>
  <c r="B46" i="16"/>
  <c r="G45" i="16"/>
  <c r="H45" i="16" s="1"/>
  <c r="B45" i="16"/>
  <c r="G44" i="16"/>
  <c r="H44" i="16" s="1"/>
  <c r="B44" i="16"/>
  <c r="G43" i="16"/>
  <c r="H43" i="16" s="1"/>
  <c r="B43" i="16"/>
  <c r="G42" i="16"/>
  <c r="H42" i="16" s="1"/>
  <c r="B42" i="16"/>
  <c r="G41" i="16"/>
  <c r="H41" i="16" s="1"/>
  <c r="B41" i="16"/>
  <c r="G40" i="16"/>
  <c r="H40" i="16" s="1"/>
  <c r="B40" i="16"/>
  <c r="G39" i="16"/>
  <c r="H39" i="16" s="1"/>
  <c r="B39" i="16"/>
  <c r="A93" i="36"/>
  <c r="A63" i="36"/>
  <c r="A45" i="36"/>
  <c r="A39" i="36"/>
  <c r="F110" i="36"/>
  <c r="G110" i="36" s="1"/>
  <c r="D110" i="36"/>
  <c r="H110" i="36" s="1"/>
  <c r="B110" i="36"/>
  <c r="F109" i="36"/>
  <c r="G109" i="36" s="1"/>
  <c r="B109" i="36"/>
  <c r="F108" i="36"/>
  <c r="G108" i="36" s="1"/>
  <c r="B108" i="36"/>
  <c r="F107" i="36"/>
  <c r="G107" i="36" s="1"/>
  <c r="B107" i="36"/>
  <c r="F106" i="36"/>
  <c r="G106" i="36" s="1"/>
  <c r="B106" i="36"/>
  <c r="F105" i="36"/>
  <c r="G105" i="36" s="1"/>
  <c r="B105" i="36"/>
  <c r="F98" i="36"/>
  <c r="G98" i="36" s="1"/>
  <c r="D98" i="36"/>
  <c r="H98" i="36" s="1"/>
  <c r="B98" i="36"/>
  <c r="F97" i="36"/>
  <c r="G97" i="36" s="1"/>
  <c r="B97" i="36"/>
  <c r="F96" i="36"/>
  <c r="G96" i="36" s="1"/>
  <c r="B96" i="36"/>
  <c r="F95" i="36"/>
  <c r="G95" i="36" s="1"/>
  <c r="B95" i="36"/>
  <c r="F94" i="36"/>
  <c r="G94" i="36" s="1"/>
  <c r="B94" i="36"/>
  <c r="F93" i="36"/>
  <c r="G93" i="36" s="1"/>
  <c r="B93" i="36"/>
  <c r="F92" i="36"/>
  <c r="G92" i="36" s="1"/>
  <c r="D92" i="36"/>
  <c r="H92" i="36" s="1"/>
  <c r="B92" i="36"/>
  <c r="F91" i="36"/>
  <c r="G91" i="36" s="1"/>
  <c r="B91" i="36"/>
  <c r="F90" i="36"/>
  <c r="G90" i="36" s="1"/>
  <c r="B90" i="36"/>
  <c r="F89" i="36"/>
  <c r="G89" i="36" s="1"/>
  <c r="B89" i="36"/>
  <c r="F88" i="36"/>
  <c r="G88" i="36" s="1"/>
  <c r="B88" i="36"/>
  <c r="F87" i="36"/>
  <c r="G87" i="36" s="1"/>
  <c r="B87" i="36"/>
  <c r="F86" i="36"/>
  <c r="G86" i="36" s="1"/>
  <c r="D86" i="36"/>
  <c r="H86" i="36" s="1"/>
  <c r="B86" i="36"/>
  <c r="F85" i="36"/>
  <c r="G85" i="36" s="1"/>
  <c r="B85" i="36"/>
  <c r="F84" i="36"/>
  <c r="G84" i="36" s="1"/>
  <c r="B84" i="36"/>
  <c r="F83" i="36"/>
  <c r="G83" i="36" s="1"/>
  <c r="B83" i="36"/>
  <c r="F82" i="36"/>
  <c r="G82" i="36" s="1"/>
  <c r="B82" i="36"/>
  <c r="F81" i="36"/>
  <c r="G81" i="36" s="1"/>
  <c r="B81" i="36"/>
  <c r="F80" i="36"/>
  <c r="G80" i="36" s="1"/>
  <c r="D80" i="36"/>
  <c r="H80" i="36" s="1"/>
  <c r="B80" i="36"/>
  <c r="F79" i="36"/>
  <c r="G79" i="36" s="1"/>
  <c r="B79" i="36"/>
  <c r="F78" i="36"/>
  <c r="G78" i="36" s="1"/>
  <c r="B78" i="36"/>
  <c r="F77" i="36"/>
  <c r="G77" i="36" s="1"/>
  <c r="B77" i="36"/>
  <c r="F76" i="36"/>
  <c r="G76" i="36" s="1"/>
  <c r="B76" i="36"/>
  <c r="F75" i="36"/>
  <c r="G75" i="36" s="1"/>
  <c r="B75" i="36"/>
  <c r="F74" i="36"/>
  <c r="G74" i="36" s="1"/>
  <c r="D74" i="36"/>
  <c r="H74" i="36" s="1"/>
  <c r="B74" i="36"/>
  <c r="F73" i="36"/>
  <c r="G73" i="36" s="1"/>
  <c r="B73" i="36"/>
  <c r="F72" i="36"/>
  <c r="G72" i="36" s="1"/>
  <c r="B72" i="36"/>
  <c r="F71" i="36"/>
  <c r="G71" i="36" s="1"/>
  <c r="B71" i="36"/>
  <c r="F70" i="36"/>
  <c r="G70" i="36" s="1"/>
  <c r="B70" i="36"/>
  <c r="F69" i="36"/>
  <c r="G69" i="36" s="1"/>
  <c r="B69" i="36"/>
  <c r="F68" i="36"/>
  <c r="G68" i="36" s="1"/>
  <c r="D68" i="36"/>
  <c r="H68" i="36" s="1"/>
  <c r="B68" i="36"/>
  <c r="F67" i="36"/>
  <c r="G67" i="36" s="1"/>
  <c r="B67" i="36"/>
  <c r="F66" i="36"/>
  <c r="G66" i="36" s="1"/>
  <c r="B66" i="36"/>
  <c r="F65" i="36"/>
  <c r="G65" i="36" s="1"/>
  <c r="B65" i="36"/>
  <c r="F64" i="36"/>
  <c r="G64" i="36" s="1"/>
  <c r="B64" i="36"/>
  <c r="F63" i="36"/>
  <c r="G63" i="36" s="1"/>
  <c r="B63" i="36"/>
  <c r="F62" i="36"/>
  <c r="G62" i="36" s="1"/>
  <c r="D62" i="36"/>
  <c r="H62" i="36" s="1"/>
  <c r="B62" i="36"/>
  <c r="F61" i="36"/>
  <c r="G61" i="36" s="1"/>
  <c r="B61" i="36"/>
  <c r="F60" i="36"/>
  <c r="G60" i="36" s="1"/>
  <c r="B60" i="36"/>
  <c r="F59" i="36"/>
  <c r="G59" i="36" s="1"/>
  <c r="B59" i="36"/>
  <c r="F58" i="36"/>
  <c r="G58" i="36" s="1"/>
  <c r="B58" i="36"/>
  <c r="F57" i="36"/>
  <c r="G57" i="36" s="1"/>
  <c r="B57" i="36"/>
  <c r="F56" i="36"/>
  <c r="G56" i="36" s="1"/>
  <c r="D56" i="36"/>
  <c r="H56" i="36" s="1"/>
  <c r="B56" i="36"/>
  <c r="F55" i="36"/>
  <c r="G55" i="36" s="1"/>
  <c r="B55" i="36"/>
  <c r="F54" i="36"/>
  <c r="G54" i="36" s="1"/>
  <c r="B54" i="36"/>
  <c r="F53" i="36"/>
  <c r="G53" i="36" s="1"/>
  <c r="B53" i="36"/>
  <c r="F52" i="36"/>
  <c r="G52" i="36" s="1"/>
  <c r="B52" i="36"/>
  <c r="F51" i="36"/>
  <c r="G51" i="36" s="1"/>
  <c r="B51" i="36"/>
  <c r="F50" i="36"/>
  <c r="G50" i="36" s="1"/>
  <c r="D50" i="36"/>
  <c r="H50" i="36" s="1"/>
  <c r="B50" i="36"/>
  <c r="F49" i="36"/>
  <c r="G49" i="36" s="1"/>
  <c r="B49" i="36"/>
  <c r="F48" i="36"/>
  <c r="G48" i="36" s="1"/>
  <c r="B48" i="36"/>
  <c r="F47" i="36"/>
  <c r="G47" i="36" s="1"/>
  <c r="B47" i="36"/>
  <c r="F46" i="36"/>
  <c r="G46" i="36" s="1"/>
  <c r="B46" i="36"/>
  <c r="F45" i="36"/>
  <c r="G45" i="36" s="1"/>
  <c r="B45" i="36"/>
  <c r="F44" i="36"/>
  <c r="G44" i="36" s="1"/>
  <c r="D44" i="36"/>
  <c r="H44" i="36" s="1"/>
  <c r="B44" i="36"/>
  <c r="F43" i="36"/>
  <c r="G43" i="36" s="1"/>
  <c r="B43" i="36"/>
  <c r="F42" i="36"/>
  <c r="G42" i="36" s="1"/>
  <c r="B42" i="36"/>
  <c r="F41" i="36"/>
  <c r="G41" i="36" s="1"/>
  <c r="B41" i="36"/>
  <c r="F40" i="36"/>
  <c r="G40" i="36" s="1"/>
  <c r="B40" i="36"/>
  <c r="F39" i="36"/>
  <c r="G39" i="36" s="1"/>
  <c r="B39" i="36"/>
  <c r="F110" i="22"/>
  <c r="G110" i="22" s="1"/>
  <c r="D110" i="22"/>
  <c r="H110" i="22" s="1"/>
  <c r="B110" i="22"/>
  <c r="F109" i="22"/>
  <c r="G109" i="22" s="1"/>
  <c r="B109" i="22"/>
  <c r="F108" i="22"/>
  <c r="G108" i="22" s="1"/>
  <c r="B108" i="22"/>
  <c r="F107" i="22"/>
  <c r="G107" i="22" s="1"/>
  <c r="B107" i="22"/>
  <c r="F106" i="22"/>
  <c r="G106" i="22" s="1"/>
  <c r="B106" i="22"/>
  <c r="F105" i="22"/>
  <c r="G105" i="22" s="1"/>
  <c r="B105" i="22"/>
  <c r="A93" i="22"/>
  <c r="F98" i="22"/>
  <c r="G98" i="22" s="1"/>
  <c r="D98" i="22"/>
  <c r="H98" i="22" s="1"/>
  <c r="B98" i="22"/>
  <c r="F97" i="22"/>
  <c r="G97" i="22" s="1"/>
  <c r="B97" i="22"/>
  <c r="F96" i="22"/>
  <c r="G96" i="22" s="1"/>
  <c r="B96" i="22"/>
  <c r="F95" i="22"/>
  <c r="G95" i="22" s="1"/>
  <c r="B95" i="22"/>
  <c r="F94" i="22"/>
  <c r="G94" i="22" s="1"/>
  <c r="B94" i="22"/>
  <c r="F93" i="22"/>
  <c r="G93" i="22" s="1"/>
  <c r="B93" i="22"/>
  <c r="F92" i="22"/>
  <c r="G92" i="22" s="1"/>
  <c r="D92" i="22"/>
  <c r="H92" i="22" s="1"/>
  <c r="B92" i="22"/>
  <c r="F91" i="22"/>
  <c r="G91" i="22" s="1"/>
  <c r="B91" i="22"/>
  <c r="F90" i="22"/>
  <c r="G90" i="22" s="1"/>
  <c r="B90" i="22"/>
  <c r="F89" i="22"/>
  <c r="G89" i="22" s="1"/>
  <c r="B89" i="22"/>
  <c r="F88" i="22"/>
  <c r="G88" i="22" s="1"/>
  <c r="B88" i="22"/>
  <c r="F87" i="22"/>
  <c r="G87" i="22" s="1"/>
  <c r="B87" i="22"/>
  <c r="F86" i="22"/>
  <c r="G86" i="22" s="1"/>
  <c r="D86" i="22"/>
  <c r="H86" i="22" s="1"/>
  <c r="B86" i="22"/>
  <c r="F85" i="22"/>
  <c r="G85" i="22" s="1"/>
  <c r="B85" i="22"/>
  <c r="F84" i="22"/>
  <c r="G84" i="22" s="1"/>
  <c r="B84" i="22"/>
  <c r="F83" i="22"/>
  <c r="G83" i="22" s="1"/>
  <c r="B83" i="22"/>
  <c r="F82" i="22"/>
  <c r="G82" i="22" s="1"/>
  <c r="B82" i="22"/>
  <c r="F81" i="22"/>
  <c r="G81" i="22" s="1"/>
  <c r="B81" i="22"/>
  <c r="F80" i="22"/>
  <c r="G80" i="22" s="1"/>
  <c r="D80" i="22"/>
  <c r="H80" i="22" s="1"/>
  <c r="B80" i="22"/>
  <c r="F79" i="22"/>
  <c r="G79" i="22" s="1"/>
  <c r="B79" i="22"/>
  <c r="F78" i="22"/>
  <c r="G78" i="22" s="1"/>
  <c r="B78" i="22"/>
  <c r="F77" i="22"/>
  <c r="G77" i="22" s="1"/>
  <c r="B77" i="22"/>
  <c r="F76" i="22"/>
  <c r="G76" i="22" s="1"/>
  <c r="B76" i="22"/>
  <c r="F75" i="22"/>
  <c r="G75" i="22" s="1"/>
  <c r="B75" i="22"/>
  <c r="F74" i="22"/>
  <c r="G74" i="22" s="1"/>
  <c r="D74" i="22"/>
  <c r="H74" i="22" s="1"/>
  <c r="B74" i="22"/>
  <c r="F73" i="22"/>
  <c r="G73" i="22" s="1"/>
  <c r="B73" i="22"/>
  <c r="F72" i="22"/>
  <c r="G72" i="22" s="1"/>
  <c r="B72" i="22"/>
  <c r="F71" i="22"/>
  <c r="G71" i="22" s="1"/>
  <c r="B71" i="22"/>
  <c r="F70" i="22"/>
  <c r="G70" i="22" s="1"/>
  <c r="B70" i="22"/>
  <c r="F69" i="22"/>
  <c r="G69" i="22" s="1"/>
  <c r="B69" i="22"/>
  <c r="A63" i="22"/>
  <c r="F68" i="22"/>
  <c r="G68" i="22" s="1"/>
  <c r="D68" i="22"/>
  <c r="H68" i="22" s="1"/>
  <c r="B68" i="22"/>
  <c r="F67" i="22"/>
  <c r="G67" i="22" s="1"/>
  <c r="B67" i="22"/>
  <c r="F66" i="22"/>
  <c r="G66" i="22" s="1"/>
  <c r="B66" i="22"/>
  <c r="F65" i="22"/>
  <c r="G65" i="22" s="1"/>
  <c r="B65" i="22"/>
  <c r="F64" i="22"/>
  <c r="G64" i="22" s="1"/>
  <c r="B64" i="22"/>
  <c r="F63" i="22"/>
  <c r="G63" i="22" s="1"/>
  <c r="B63" i="22"/>
  <c r="F62" i="22"/>
  <c r="G62" i="22" s="1"/>
  <c r="D62" i="22"/>
  <c r="H62" i="22" s="1"/>
  <c r="B62" i="22"/>
  <c r="F61" i="22"/>
  <c r="G61" i="22" s="1"/>
  <c r="B61" i="22"/>
  <c r="F60" i="22"/>
  <c r="G60" i="22" s="1"/>
  <c r="B60" i="22"/>
  <c r="F59" i="22"/>
  <c r="G59" i="22" s="1"/>
  <c r="B59" i="22"/>
  <c r="F58" i="22"/>
  <c r="G58" i="22" s="1"/>
  <c r="B58" i="22"/>
  <c r="F57" i="22"/>
  <c r="G57" i="22" s="1"/>
  <c r="B57" i="22"/>
  <c r="F56" i="22"/>
  <c r="G56" i="22" s="1"/>
  <c r="D56" i="22"/>
  <c r="H56" i="22" s="1"/>
  <c r="B56" i="22"/>
  <c r="F55" i="22"/>
  <c r="G55" i="22" s="1"/>
  <c r="B55" i="22"/>
  <c r="F54" i="22"/>
  <c r="G54" i="22" s="1"/>
  <c r="B54" i="22"/>
  <c r="F53" i="22"/>
  <c r="G53" i="22" s="1"/>
  <c r="B53" i="22"/>
  <c r="F52" i="22"/>
  <c r="G52" i="22" s="1"/>
  <c r="B52" i="22"/>
  <c r="F51" i="22"/>
  <c r="G51" i="22" s="1"/>
  <c r="B51" i="22"/>
  <c r="A45" i="22"/>
  <c r="F50" i="22"/>
  <c r="G50" i="22" s="1"/>
  <c r="D50" i="22"/>
  <c r="H50" i="22" s="1"/>
  <c r="B50" i="22"/>
  <c r="F49" i="22"/>
  <c r="G49" i="22" s="1"/>
  <c r="B49" i="22"/>
  <c r="F48" i="22"/>
  <c r="G48" i="22" s="1"/>
  <c r="B48" i="22"/>
  <c r="F47" i="22"/>
  <c r="G47" i="22" s="1"/>
  <c r="B47" i="22"/>
  <c r="F46" i="22"/>
  <c r="G46" i="22" s="1"/>
  <c r="B46" i="22"/>
  <c r="F45" i="22"/>
  <c r="G45" i="22" s="1"/>
  <c r="B45" i="22"/>
  <c r="A39" i="22"/>
  <c r="F44" i="22"/>
  <c r="G44" i="22" s="1"/>
  <c r="D44" i="22"/>
  <c r="H44" i="22" s="1"/>
  <c r="B44" i="22"/>
  <c r="F43" i="22"/>
  <c r="G43" i="22" s="1"/>
  <c r="B43" i="22"/>
  <c r="F42" i="22"/>
  <c r="G42" i="22" s="1"/>
  <c r="B42" i="22"/>
  <c r="F41" i="22"/>
  <c r="G41" i="22" s="1"/>
  <c r="B41" i="22"/>
  <c r="F40" i="22"/>
  <c r="G40" i="22" s="1"/>
  <c r="B40" i="22"/>
  <c r="F39" i="22"/>
  <c r="G39" i="22" s="1"/>
  <c r="B39" i="22"/>
  <c r="E26" i="1"/>
  <c r="F26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A137" i="41"/>
  <c r="A89" i="43" l="1"/>
  <c r="A79" i="44"/>
  <c r="A105" i="16"/>
  <c r="A89" i="42"/>
  <c r="A137" i="43"/>
  <c r="A121" i="44"/>
  <c r="A65" i="41"/>
  <c r="A44" i="40"/>
  <c r="A51" i="36"/>
  <c r="A51" i="22"/>
  <c r="A58" i="44"/>
  <c r="A65" i="43"/>
  <c r="A44" i="42"/>
  <c r="A69" i="16"/>
  <c r="A89" i="41"/>
  <c r="A59" i="40"/>
  <c r="A69" i="36"/>
  <c r="A69" i="22"/>
  <c r="A51" i="16"/>
  <c r="A59" i="42"/>
  <c r="A105" i="22"/>
  <c r="A105" i="36"/>
  <c r="A89" i="40"/>
  <c r="J57" i="44"/>
  <c r="J71" i="44"/>
  <c r="J85" i="44"/>
  <c r="J99" i="44"/>
  <c r="J113" i="44"/>
  <c r="J50" i="44"/>
  <c r="J64" i="44"/>
  <c r="J78" i="44"/>
  <c r="J92" i="44"/>
  <c r="J106" i="44"/>
  <c r="J127" i="44"/>
  <c r="H80" i="43"/>
  <c r="H72" i="43"/>
  <c r="H64" i="43"/>
  <c r="H96" i="43"/>
  <c r="H56" i="43"/>
  <c r="H88" i="43"/>
  <c r="H104" i="43"/>
  <c r="H112" i="43"/>
  <c r="H120" i="43"/>
  <c r="H128" i="43"/>
  <c r="H144" i="43"/>
  <c r="H48" i="42"/>
  <c r="H53" i="42"/>
  <c r="H68" i="42"/>
  <c r="H73" i="42"/>
  <c r="H93" i="42"/>
  <c r="H43" i="42"/>
  <c r="H63" i="42"/>
  <c r="H83" i="42"/>
  <c r="H38" i="42"/>
  <c r="H58" i="42"/>
  <c r="H78" i="42"/>
  <c r="K48" i="40"/>
  <c r="K53" i="40"/>
  <c r="K68" i="40"/>
  <c r="K73" i="40"/>
  <c r="K93" i="40"/>
  <c r="K43" i="40"/>
  <c r="K63" i="40"/>
  <c r="K83" i="40"/>
  <c r="K38" i="40"/>
  <c r="K58" i="40"/>
  <c r="K78" i="40"/>
  <c r="I44" i="36"/>
  <c r="I50" i="36"/>
  <c r="I56" i="36"/>
  <c r="I62" i="36"/>
  <c r="I68" i="36"/>
  <c r="I74" i="36"/>
  <c r="I80" i="36"/>
  <c r="I86" i="36"/>
  <c r="I92" i="36"/>
  <c r="I98" i="36"/>
  <c r="I110" i="36"/>
  <c r="I110" i="22"/>
  <c r="I98" i="22"/>
  <c r="I92" i="22"/>
  <c r="I86" i="22"/>
  <c r="I80" i="22"/>
  <c r="I74" i="22"/>
  <c r="I68" i="22"/>
  <c r="I62" i="22"/>
  <c r="I56" i="22"/>
  <c r="I50" i="22"/>
  <c r="I44" i="22"/>
  <c r="E10" i="1"/>
  <c r="A97" i="41" l="1"/>
  <c r="A64" i="40"/>
  <c r="A75" i="36"/>
  <c r="A86" i="44"/>
  <c r="A97" i="43"/>
  <c r="A64" i="42"/>
  <c r="A75" i="22"/>
  <c r="A75" i="16"/>
  <c r="A57" i="36"/>
  <c r="A65" i="44"/>
  <c r="A73" i="43"/>
  <c r="A49" i="42"/>
  <c r="A57" i="16"/>
  <c r="A57" i="22"/>
  <c r="A73" i="41"/>
  <c r="A49" i="40"/>
  <c r="A81" i="36" l="1"/>
  <c r="A93" i="44"/>
  <c r="A105" i="43"/>
  <c r="A69" i="42"/>
  <c r="A81" i="22"/>
  <c r="A81" i="16"/>
  <c r="A69" i="40"/>
  <c r="A105" i="41"/>
  <c r="G43" i="44"/>
  <c r="H43" i="44" s="1"/>
  <c r="D43" i="44"/>
  <c r="I43" i="44" s="1"/>
  <c r="B43" i="44"/>
  <c r="G42" i="44"/>
  <c r="H42" i="44" s="1"/>
  <c r="B42" i="44"/>
  <c r="G41" i="44"/>
  <c r="H41" i="44" s="1"/>
  <c r="B41" i="44"/>
  <c r="G40" i="44"/>
  <c r="H40" i="44" s="1"/>
  <c r="B40" i="44"/>
  <c r="G39" i="44"/>
  <c r="H39" i="44" s="1"/>
  <c r="B39" i="44"/>
  <c r="G38" i="44"/>
  <c r="H38" i="44" s="1"/>
  <c r="B38" i="44"/>
  <c r="G37" i="44"/>
  <c r="H37" i="44" s="1"/>
  <c r="B37" i="44"/>
  <c r="G36" i="44"/>
  <c r="H36" i="44" s="1"/>
  <c r="D36" i="44"/>
  <c r="I36" i="44" s="1"/>
  <c r="B36" i="44"/>
  <c r="G35" i="44"/>
  <c r="H35" i="44" s="1"/>
  <c r="B35" i="44"/>
  <c r="G34" i="44"/>
  <c r="H34" i="44" s="1"/>
  <c r="B34" i="44"/>
  <c r="G33" i="44"/>
  <c r="H33" i="44" s="1"/>
  <c r="B33" i="44"/>
  <c r="G32" i="44"/>
  <c r="H32" i="44" s="1"/>
  <c r="B32" i="44"/>
  <c r="G31" i="44"/>
  <c r="H31" i="44" s="1"/>
  <c r="B31" i="44"/>
  <c r="G30" i="44"/>
  <c r="H30" i="44" s="1"/>
  <c r="B30" i="44"/>
  <c r="G29" i="44"/>
  <c r="H29" i="44" s="1"/>
  <c r="D29" i="44"/>
  <c r="I29" i="44" s="1"/>
  <c r="B29" i="44"/>
  <c r="G28" i="44"/>
  <c r="H28" i="44" s="1"/>
  <c r="B28" i="44"/>
  <c r="G27" i="44"/>
  <c r="H27" i="44" s="1"/>
  <c r="B27" i="44"/>
  <c r="G26" i="44"/>
  <c r="H26" i="44" s="1"/>
  <c r="B26" i="44"/>
  <c r="G25" i="44"/>
  <c r="H25" i="44" s="1"/>
  <c r="B25" i="44"/>
  <c r="G24" i="44"/>
  <c r="H24" i="44" s="1"/>
  <c r="B24" i="44"/>
  <c r="G23" i="44"/>
  <c r="H23" i="44" s="1"/>
  <c r="B23" i="44"/>
  <c r="G22" i="44"/>
  <c r="H22" i="44" s="1"/>
  <c r="D22" i="44"/>
  <c r="I22" i="44" s="1"/>
  <c r="B22" i="44"/>
  <c r="G21" i="44"/>
  <c r="H21" i="44" s="1"/>
  <c r="B21" i="44"/>
  <c r="G20" i="44"/>
  <c r="H20" i="44" s="1"/>
  <c r="B20" i="44"/>
  <c r="G19" i="44"/>
  <c r="H19" i="44" s="1"/>
  <c r="B19" i="44"/>
  <c r="G18" i="44"/>
  <c r="H18" i="44" s="1"/>
  <c r="B18" i="44"/>
  <c r="G17" i="44"/>
  <c r="H17" i="44" s="1"/>
  <c r="B17" i="44"/>
  <c r="G16" i="44"/>
  <c r="H16" i="44" s="1"/>
  <c r="B16" i="44"/>
  <c r="G15" i="44"/>
  <c r="H15" i="44" s="1"/>
  <c r="D15" i="44"/>
  <c r="I15" i="44" s="1"/>
  <c r="G14" i="44"/>
  <c r="H14" i="44" s="1"/>
  <c r="G13" i="44"/>
  <c r="H13" i="44" s="1"/>
  <c r="G12" i="44"/>
  <c r="H12" i="44" s="1"/>
  <c r="G11" i="44"/>
  <c r="H11" i="44" s="1"/>
  <c r="G10" i="44"/>
  <c r="H10" i="44" s="1"/>
  <c r="G9" i="44"/>
  <c r="H9" i="44" s="1"/>
  <c r="A9" i="44"/>
  <c r="A2" i="44"/>
  <c r="E48" i="43"/>
  <c r="F48" i="43" s="1"/>
  <c r="D48" i="43"/>
  <c r="G48" i="43" s="1"/>
  <c r="B48" i="43"/>
  <c r="E47" i="43"/>
  <c r="F47" i="43" s="1"/>
  <c r="B47" i="43"/>
  <c r="E46" i="43"/>
  <c r="F46" i="43" s="1"/>
  <c r="B46" i="43"/>
  <c r="E45" i="43"/>
  <c r="F45" i="43" s="1"/>
  <c r="B45" i="43"/>
  <c r="E44" i="43"/>
  <c r="F44" i="43" s="1"/>
  <c r="B44" i="43"/>
  <c r="E43" i="43"/>
  <c r="F43" i="43" s="1"/>
  <c r="B43" i="43"/>
  <c r="E42" i="43"/>
  <c r="F42" i="43" s="1"/>
  <c r="B42" i="43"/>
  <c r="E41" i="43"/>
  <c r="F41" i="43" s="1"/>
  <c r="B41" i="43"/>
  <c r="E40" i="43"/>
  <c r="F40" i="43" s="1"/>
  <c r="D40" i="43"/>
  <c r="G40" i="43" s="1"/>
  <c r="B40" i="43"/>
  <c r="E39" i="43"/>
  <c r="F39" i="43" s="1"/>
  <c r="B39" i="43"/>
  <c r="E38" i="43"/>
  <c r="F38" i="43" s="1"/>
  <c r="B38" i="43"/>
  <c r="E37" i="43"/>
  <c r="F37" i="43" s="1"/>
  <c r="B37" i="43"/>
  <c r="E36" i="43"/>
  <c r="F36" i="43" s="1"/>
  <c r="B36" i="43"/>
  <c r="E35" i="43"/>
  <c r="F35" i="43" s="1"/>
  <c r="B35" i="43"/>
  <c r="E34" i="43"/>
  <c r="F34" i="43" s="1"/>
  <c r="B34" i="43"/>
  <c r="E33" i="43"/>
  <c r="F33" i="43" s="1"/>
  <c r="B33" i="43"/>
  <c r="E32" i="43"/>
  <c r="F32" i="43" s="1"/>
  <c r="D32" i="43"/>
  <c r="G32" i="43" s="1"/>
  <c r="B32" i="43"/>
  <c r="E31" i="43"/>
  <c r="F31" i="43" s="1"/>
  <c r="B31" i="43"/>
  <c r="E30" i="43"/>
  <c r="F30" i="43" s="1"/>
  <c r="B30" i="43"/>
  <c r="E29" i="43"/>
  <c r="F29" i="43" s="1"/>
  <c r="B29" i="43"/>
  <c r="E28" i="43"/>
  <c r="F28" i="43" s="1"/>
  <c r="B28" i="43"/>
  <c r="E27" i="43"/>
  <c r="F27" i="43" s="1"/>
  <c r="B27" i="43"/>
  <c r="E26" i="43"/>
  <c r="F26" i="43" s="1"/>
  <c r="B26" i="43"/>
  <c r="E25" i="43"/>
  <c r="F25" i="43" s="1"/>
  <c r="B25" i="43"/>
  <c r="E24" i="43"/>
  <c r="F24" i="43" s="1"/>
  <c r="D24" i="43"/>
  <c r="G24" i="43" s="1"/>
  <c r="B24" i="43"/>
  <c r="E23" i="43"/>
  <c r="F23" i="43" s="1"/>
  <c r="B23" i="43"/>
  <c r="E22" i="43"/>
  <c r="F22" i="43" s="1"/>
  <c r="B22" i="43"/>
  <c r="E21" i="43"/>
  <c r="F21" i="43" s="1"/>
  <c r="B21" i="43"/>
  <c r="E20" i="43"/>
  <c r="F20" i="43" s="1"/>
  <c r="B20" i="43"/>
  <c r="E19" i="43"/>
  <c r="F19" i="43" s="1"/>
  <c r="B19" i="43"/>
  <c r="E18" i="43"/>
  <c r="F18" i="43" s="1"/>
  <c r="B18" i="43"/>
  <c r="E17" i="43"/>
  <c r="F17" i="43" s="1"/>
  <c r="B17" i="43"/>
  <c r="E16" i="43"/>
  <c r="F16" i="43" s="1"/>
  <c r="D16" i="43"/>
  <c r="G16" i="43" s="1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A9" i="43"/>
  <c r="A2" i="43"/>
  <c r="E33" i="42"/>
  <c r="F33" i="42" s="1"/>
  <c r="D33" i="42"/>
  <c r="G33" i="42" s="1"/>
  <c r="B33" i="42"/>
  <c r="E32" i="42"/>
  <c r="F32" i="42" s="1"/>
  <c r="B32" i="42"/>
  <c r="E31" i="42"/>
  <c r="F31" i="42" s="1"/>
  <c r="B31" i="42"/>
  <c r="E30" i="42"/>
  <c r="F30" i="42" s="1"/>
  <c r="B30" i="42"/>
  <c r="E29" i="42"/>
  <c r="F29" i="42" s="1"/>
  <c r="B29" i="42"/>
  <c r="E28" i="42"/>
  <c r="F28" i="42" s="1"/>
  <c r="D28" i="42"/>
  <c r="G28" i="42" s="1"/>
  <c r="B28" i="42"/>
  <c r="E27" i="42"/>
  <c r="F27" i="42" s="1"/>
  <c r="B27" i="42"/>
  <c r="E26" i="42"/>
  <c r="F26" i="42" s="1"/>
  <c r="B26" i="42"/>
  <c r="E25" i="42"/>
  <c r="F25" i="42" s="1"/>
  <c r="B25" i="42"/>
  <c r="E24" i="42"/>
  <c r="F24" i="42" s="1"/>
  <c r="B24" i="42"/>
  <c r="E23" i="42"/>
  <c r="F23" i="42" s="1"/>
  <c r="D23" i="42"/>
  <c r="G23" i="42" s="1"/>
  <c r="B23" i="42"/>
  <c r="E22" i="42"/>
  <c r="F22" i="42" s="1"/>
  <c r="B22" i="42"/>
  <c r="E21" i="42"/>
  <c r="F21" i="42" s="1"/>
  <c r="B21" i="42"/>
  <c r="E20" i="42"/>
  <c r="F20" i="42" s="1"/>
  <c r="B20" i="42"/>
  <c r="E19" i="42"/>
  <c r="F19" i="42" s="1"/>
  <c r="B19" i="42"/>
  <c r="E18" i="42"/>
  <c r="F18" i="42" s="1"/>
  <c r="D18" i="42"/>
  <c r="G18" i="42" s="1"/>
  <c r="B18" i="42"/>
  <c r="E17" i="42"/>
  <c r="F17" i="42" s="1"/>
  <c r="B17" i="42"/>
  <c r="E16" i="42"/>
  <c r="F16" i="42" s="1"/>
  <c r="B16" i="42"/>
  <c r="E15" i="42"/>
  <c r="F15" i="42" s="1"/>
  <c r="B15" i="42"/>
  <c r="E14" i="42"/>
  <c r="F14" i="42" s="1"/>
  <c r="B14" i="42"/>
  <c r="E13" i="42"/>
  <c r="F13" i="42" s="1"/>
  <c r="D13" i="42"/>
  <c r="G13" i="42" s="1"/>
  <c r="E12" i="42"/>
  <c r="F12" i="42" s="1"/>
  <c r="E11" i="42"/>
  <c r="F11" i="42" s="1"/>
  <c r="E10" i="42"/>
  <c r="F10" i="42" s="1"/>
  <c r="E9" i="42"/>
  <c r="F9" i="42" s="1"/>
  <c r="A9" i="42"/>
  <c r="A2" i="42"/>
  <c r="D48" i="41"/>
  <c r="I48" i="41" s="1"/>
  <c r="J48" i="41" s="1"/>
  <c r="B48" i="41"/>
  <c r="B47" i="41"/>
  <c r="B46" i="41"/>
  <c r="B45" i="41"/>
  <c r="B44" i="41"/>
  <c r="B43" i="41"/>
  <c r="B42" i="41"/>
  <c r="B41" i="41"/>
  <c r="D40" i="41"/>
  <c r="I40" i="41" s="1"/>
  <c r="J40" i="41" s="1"/>
  <c r="B40" i="41"/>
  <c r="B39" i="41"/>
  <c r="B38" i="41"/>
  <c r="B37" i="41"/>
  <c r="B36" i="41"/>
  <c r="B35" i="41"/>
  <c r="B34" i="41"/>
  <c r="B33" i="41"/>
  <c r="D32" i="41"/>
  <c r="I32" i="41" s="1"/>
  <c r="J32" i="41" s="1"/>
  <c r="B32" i="41"/>
  <c r="B31" i="41"/>
  <c r="B30" i="41"/>
  <c r="B29" i="41"/>
  <c r="B28" i="41"/>
  <c r="B27" i="41"/>
  <c r="B26" i="41"/>
  <c r="B25" i="41"/>
  <c r="D24" i="41"/>
  <c r="I24" i="41" s="1"/>
  <c r="J24" i="41" s="1"/>
  <c r="B24" i="41"/>
  <c r="B23" i="41"/>
  <c r="B22" i="41"/>
  <c r="B21" i="41"/>
  <c r="B20" i="41"/>
  <c r="B19" i="41"/>
  <c r="B18" i="41"/>
  <c r="B17" i="41"/>
  <c r="A9" i="41"/>
  <c r="A2" i="41"/>
  <c r="H33" i="40"/>
  <c r="I33" i="40" s="1"/>
  <c r="D33" i="40"/>
  <c r="J33" i="40" s="1"/>
  <c r="B33" i="40"/>
  <c r="H32" i="40"/>
  <c r="I32" i="40" s="1"/>
  <c r="B32" i="40"/>
  <c r="H31" i="40"/>
  <c r="I31" i="40" s="1"/>
  <c r="B31" i="40"/>
  <c r="H30" i="40"/>
  <c r="I30" i="40" s="1"/>
  <c r="B30" i="40"/>
  <c r="H29" i="40"/>
  <c r="I29" i="40" s="1"/>
  <c r="B29" i="40"/>
  <c r="H28" i="40"/>
  <c r="I28" i="40" s="1"/>
  <c r="D28" i="40"/>
  <c r="J28" i="40" s="1"/>
  <c r="B28" i="40"/>
  <c r="H27" i="40"/>
  <c r="I27" i="40" s="1"/>
  <c r="B27" i="40"/>
  <c r="H26" i="40"/>
  <c r="I26" i="40" s="1"/>
  <c r="B26" i="40"/>
  <c r="H25" i="40"/>
  <c r="I25" i="40" s="1"/>
  <c r="B25" i="40"/>
  <c r="H24" i="40"/>
  <c r="I24" i="40" s="1"/>
  <c r="B24" i="40"/>
  <c r="H23" i="40"/>
  <c r="I23" i="40" s="1"/>
  <c r="D23" i="40"/>
  <c r="J23" i="40" s="1"/>
  <c r="B23" i="40"/>
  <c r="H22" i="40"/>
  <c r="I22" i="40" s="1"/>
  <c r="B22" i="40"/>
  <c r="H21" i="40"/>
  <c r="I21" i="40" s="1"/>
  <c r="B21" i="40"/>
  <c r="H20" i="40"/>
  <c r="I20" i="40" s="1"/>
  <c r="B20" i="40"/>
  <c r="H19" i="40"/>
  <c r="I19" i="40" s="1"/>
  <c r="B19" i="40"/>
  <c r="H18" i="40"/>
  <c r="I18" i="40" s="1"/>
  <c r="D18" i="40"/>
  <c r="J18" i="40" s="1"/>
  <c r="B18" i="40"/>
  <c r="H17" i="40"/>
  <c r="I17" i="40" s="1"/>
  <c r="B17" i="40"/>
  <c r="H16" i="40"/>
  <c r="I16" i="40" s="1"/>
  <c r="B16" i="40"/>
  <c r="H15" i="40"/>
  <c r="I15" i="40" s="1"/>
  <c r="B15" i="40"/>
  <c r="H14" i="40"/>
  <c r="I14" i="40" s="1"/>
  <c r="B14" i="40"/>
  <c r="H13" i="40"/>
  <c r="I13" i="40" s="1"/>
  <c r="D13" i="40"/>
  <c r="J13" i="40" s="1"/>
  <c r="H12" i="40"/>
  <c r="I12" i="40" s="1"/>
  <c r="H11" i="40"/>
  <c r="I11" i="40" s="1"/>
  <c r="H10" i="40"/>
  <c r="I10" i="40" s="1"/>
  <c r="H9" i="40"/>
  <c r="I9" i="40" s="1"/>
  <c r="A9" i="40"/>
  <c r="A2" i="40"/>
  <c r="H24" i="43" l="1"/>
  <c r="H32" i="43"/>
  <c r="A100" i="44"/>
  <c r="A113" i="43"/>
  <c r="A74" i="42"/>
  <c r="A87" i="16"/>
  <c r="A113" i="41"/>
  <c r="A74" i="40"/>
  <c r="A87" i="36"/>
  <c r="A87" i="22"/>
  <c r="J15" i="44"/>
  <c r="J29" i="44"/>
  <c r="H40" i="43"/>
  <c r="H13" i="42"/>
  <c r="K23" i="40"/>
  <c r="K28" i="40"/>
  <c r="K18" i="40"/>
  <c r="H33" i="42"/>
  <c r="H18" i="42"/>
  <c r="H28" i="42"/>
  <c r="H16" i="43"/>
  <c r="H48" i="43"/>
  <c r="J43" i="44"/>
  <c r="K33" i="40"/>
  <c r="J36" i="44"/>
  <c r="K13" i="40"/>
  <c r="H23" i="42"/>
  <c r="J22" i="44"/>
  <c r="F9" i="22"/>
  <c r="G9" i="22" s="1"/>
  <c r="F10" i="22"/>
  <c r="G10" i="22" s="1"/>
  <c r="F11" i="22"/>
  <c r="G11" i="22" s="1"/>
  <c r="F12" i="22"/>
  <c r="G12" i="22" s="1"/>
  <c r="F13" i="22"/>
  <c r="G13" i="22" s="1"/>
  <c r="F14" i="22"/>
  <c r="G14" i="22" s="1"/>
  <c r="D14" i="22"/>
  <c r="F15" i="22"/>
  <c r="G15" i="22" s="1"/>
  <c r="F16" i="22"/>
  <c r="G16" i="22" s="1"/>
  <c r="F17" i="22"/>
  <c r="G17" i="22" s="1"/>
  <c r="F18" i="22"/>
  <c r="G18" i="22" s="1"/>
  <c r="F19" i="22"/>
  <c r="G19" i="22" s="1"/>
  <c r="F20" i="22"/>
  <c r="G20" i="22" s="1"/>
  <c r="D20" i="22"/>
  <c r="H20" i="22" s="1"/>
  <c r="F21" i="22"/>
  <c r="G21" i="22" s="1"/>
  <c r="F22" i="22"/>
  <c r="G22" i="22" s="1"/>
  <c r="F23" i="22"/>
  <c r="G23" i="22" s="1"/>
  <c r="F24" i="22"/>
  <c r="G24" i="22" s="1"/>
  <c r="F25" i="22"/>
  <c r="G25" i="22" s="1"/>
  <c r="F26" i="22"/>
  <c r="G26" i="22" s="1"/>
  <c r="D26" i="22"/>
  <c r="H26" i="22" s="1"/>
  <c r="F27" i="22"/>
  <c r="G27" i="22" s="1"/>
  <c r="F28" i="22"/>
  <c r="G28" i="22" s="1"/>
  <c r="F29" i="22"/>
  <c r="G29" i="22" s="1"/>
  <c r="F30" i="22"/>
  <c r="G30" i="22" s="1"/>
  <c r="F31" i="22"/>
  <c r="G31" i="22" s="1"/>
  <c r="F32" i="22"/>
  <c r="G32" i="22" s="1"/>
  <c r="D32" i="22"/>
  <c r="H32" i="22" s="1"/>
  <c r="F33" i="22"/>
  <c r="G33" i="22" s="1"/>
  <c r="F34" i="22"/>
  <c r="G34" i="22" s="1"/>
  <c r="F35" i="22"/>
  <c r="G35" i="22" s="1"/>
  <c r="F36" i="22"/>
  <c r="G36" i="22" s="1"/>
  <c r="F37" i="22"/>
  <c r="G37" i="22" s="1"/>
  <c r="F38" i="22"/>
  <c r="G38" i="22" s="1"/>
  <c r="D38" i="22"/>
  <c r="H38" i="22" s="1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A9" i="16"/>
  <c r="G38" i="16"/>
  <c r="H38" i="16" s="1"/>
  <c r="B38" i="16"/>
  <c r="G37" i="16"/>
  <c r="H37" i="16" s="1"/>
  <c r="B37" i="16"/>
  <c r="G36" i="16"/>
  <c r="H36" i="16" s="1"/>
  <c r="B36" i="16"/>
  <c r="G35" i="16"/>
  <c r="H35" i="16" s="1"/>
  <c r="B35" i="16"/>
  <c r="G34" i="16"/>
  <c r="H34" i="16" s="1"/>
  <c r="B34" i="16"/>
  <c r="G33" i="16"/>
  <c r="H33" i="16" s="1"/>
  <c r="B33" i="16"/>
  <c r="G32" i="16"/>
  <c r="H32" i="16" s="1"/>
  <c r="B32" i="16"/>
  <c r="G31" i="16"/>
  <c r="H31" i="16" s="1"/>
  <c r="B31" i="16"/>
  <c r="G30" i="16"/>
  <c r="H30" i="16" s="1"/>
  <c r="B30" i="16"/>
  <c r="G29" i="16"/>
  <c r="H29" i="16" s="1"/>
  <c r="B29" i="16"/>
  <c r="G28" i="16"/>
  <c r="H28" i="16" s="1"/>
  <c r="B28" i="16"/>
  <c r="G27" i="16"/>
  <c r="H27" i="16" s="1"/>
  <c r="B27" i="16"/>
  <c r="G26" i="16"/>
  <c r="H26" i="16" s="1"/>
  <c r="B26" i="16"/>
  <c r="G25" i="16"/>
  <c r="H25" i="16" s="1"/>
  <c r="B25" i="16"/>
  <c r="G24" i="16"/>
  <c r="H24" i="16" s="1"/>
  <c r="B24" i="16"/>
  <c r="G23" i="16"/>
  <c r="H23" i="16" s="1"/>
  <c r="B23" i="16"/>
  <c r="G22" i="16"/>
  <c r="H22" i="16" s="1"/>
  <c r="B22" i="16"/>
  <c r="G21" i="16"/>
  <c r="H21" i="16" s="1"/>
  <c r="B21" i="16"/>
  <c r="G20" i="16"/>
  <c r="H20" i="16" s="1"/>
  <c r="B20" i="16"/>
  <c r="G19" i="16"/>
  <c r="H19" i="16" s="1"/>
  <c r="B19" i="16"/>
  <c r="G18" i="16"/>
  <c r="H18" i="16" s="1"/>
  <c r="B18" i="16"/>
  <c r="G17" i="16"/>
  <c r="H17" i="16" s="1"/>
  <c r="B17" i="16"/>
  <c r="G16" i="16"/>
  <c r="H16" i="16" s="1"/>
  <c r="B16" i="16"/>
  <c r="G15" i="16"/>
  <c r="H15" i="16" s="1"/>
  <c r="B15" i="16"/>
  <c r="A9" i="36"/>
  <c r="F33" i="36"/>
  <c r="G33" i="36" s="1"/>
  <c r="F34" i="36"/>
  <c r="G34" i="36" s="1"/>
  <c r="F35" i="36"/>
  <c r="G35" i="36" s="1"/>
  <c r="F36" i="36"/>
  <c r="G36" i="36" s="1"/>
  <c r="F37" i="36"/>
  <c r="G37" i="36" s="1"/>
  <c r="F38" i="36"/>
  <c r="G38" i="36" s="1"/>
  <c r="D38" i="36"/>
  <c r="H38" i="36" s="1"/>
  <c r="F27" i="36"/>
  <c r="G27" i="36" s="1"/>
  <c r="F28" i="36"/>
  <c r="G28" i="36" s="1"/>
  <c r="F29" i="36"/>
  <c r="G29" i="36" s="1"/>
  <c r="F30" i="36"/>
  <c r="G30" i="36" s="1"/>
  <c r="F31" i="36"/>
  <c r="G31" i="36" s="1"/>
  <c r="F32" i="36"/>
  <c r="G32" i="36" s="1"/>
  <c r="D32" i="36"/>
  <c r="H32" i="36" s="1"/>
  <c r="F21" i="36"/>
  <c r="G21" i="36" s="1"/>
  <c r="F22" i="36"/>
  <c r="G22" i="36" s="1"/>
  <c r="F23" i="36"/>
  <c r="G23" i="36" s="1"/>
  <c r="F24" i="36"/>
  <c r="G24" i="36" s="1"/>
  <c r="F25" i="36"/>
  <c r="G25" i="36" s="1"/>
  <c r="F26" i="36"/>
  <c r="G26" i="36" s="1"/>
  <c r="D26" i="36"/>
  <c r="H26" i="36" s="1"/>
  <c r="F15" i="36"/>
  <c r="G15" i="36" s="1"/>
  <c r="F16" i="36"/>
  <c r="G16" i="36" s="1"/>
  <c r="F17" i="36"/>
  <c r="G17" i="36" s="1"/>
  <c r="F18" i="36"/>
  <c r="G18" i="36" s="1"/>
  <c r="F19" i="36"/>
  <c r="G19" i="36" s="1"/>
  <c r="F20" i="36"/>
  <c r="G20" i="36" s="1"/>
  <c r="D20" i="36"/>
  <c r="H20" i="36" s="1"/>
  <c r="A9" i="22"/>
  <c r="E11" i="1"/>
  <c r="F11" i="1" s="1"/>
  <c r="E12" i="1"/>
  <c r="F12" i="1" s="1"/>
  <c r="E13" i="1"/>
  <c r="F13" i="1" s="1"/>
  <c r="E14" i="1"/>
  <c r="F14" i="1" s="1"/>
  <c r="A2" i="22"/>
  <c r="A2" i="49" s="1"/>
  <c r="A2" i="36"/>
  <c r="A2" i="50" s="1"/>
  <c r="A2" i="16"/>
  <c r="A2" i="39"/>
  <c r="G13" i="16"/>
  <c r="H13" i="16" s="1"/>
  <c r="F14" i="36"/>
  <c r="G14" i="36" s="1"/>
  <c r="F13" i="36"/>
  <c r="G13" i="36" s="1"/>
  <c r="F12" i="36"/>
  <c r="G12" i="36" s="1"/>
  <c r="F11" i="36"/>
  <c r="G11" i="36" s="1"/>
  <c r="F10" i="36"/>
  <c r="G10" i="36" s="1"/>
  <c r="G10" i="16"/>
  <c r="H10" i="16" s="1"/>
  <c r="G11" i="16"/>
  <c r="H11" i="16" s="1"/>
  <c r="G12" i="16"/>
  <c r="H12" i="16" s="1"/>
  <c r="G14" i="16"/>
  <c r="H14" i="16" s="1"/>
  <c r="G9" i="16"/>
  <c r="H9" i="16" s="1"/>
  <c r="F10" i="1"/>
  <c r="H111" i="16" l="1"/>
  <c r="J128" i="44"/>
  <c r="H145" i="43"/>
  <c r="H94" i="42"/>
  <c r="J145" i="41"/>
  <c r="K94" i="40"/>
  <c r="I14" i="36"/>
  <c r="I26" i="36"/>
  <c r="I38" i="36"/>
  <c r="I20" i="36"/>
  <c r="I32" i="36"/>
  <c r="I20" i="22"/>
  <c r="I32" i="22"/>
  <c r="I38" i="22"/>
  <c r="I26" i="22"/>
  <c r="I14" i="22"/>
  <c r="A15" i="36"/>
  <c r="A15" i="22"/>
  <c r="A17" i="41"/>
  <c r="A14" i="40"/>
  <c r="A17" i="43"/>
  <c r="A16" i="44"/>
  <c r="A14" i="42"/>
  <c r="A15" i="16"/>
  <c r="I111" i="22" l="1"/>
  <c r="A23" i="44"/>
  <c r="A25" i="43"/>
  <c r="A25" i="41"/>
  <c r="A19" i="42"/>
  <c r="A19" i="40"/>
  <c r="A21" i="22"/>
  <c r="A27" i="22" s="1"/>
  <c r="A21" i="16"/>
  <c r="A21" i="36"/>
  <c r="A29" i="42" l="1"/>
  <c r="A37" i="44"/>
  <c r="A41" i="43"/>
  <c r="A41" i="41"/>
  <c r="A29" i="40"/>
  <c r="A33" i="36"/>
  <c r="A33" i="22"/>
  <c r="A33" i="16"/>
</calcChain>
</file>

<file path=xl/sharedStrings.xml><?xml version="1.0" encoding="utf-8"?>
<sst xmlns="http://schemas.openxmlformats.org/spreadsheetml/2006/main" count="404" uniqueCount="65">
  <si>
    <t>7th - 8th</t>
  </si>
  <si>
    <t>Date</t>
  </si>
  <si>
    <t>TOTAL</t>
  </si>
  <si>
    <t>NAME:</t>
  </si>
  <si>
    <t>TOTALS</t>
  </si>
  <si>
    <t>Period</t>
  </si>
  <si>
    <t>Last Name, First Name</t>
  </si>
  <si>
    <t>9 - 12</t>
  </si>
  <si>
    <t>Daily</t>
  </si>
  <si>
    <t>Daily Total</t>
  </si>
  <si>
    <t>Pay-Out</t>
  </si>
  <si>
    <t>DISTRICT SIZE GOAL</t>
  </si>
  <si>
    <t>42 or More</t>
  </si>
  <si>
    <t>Employee Signature</t>
  </si>
  <si>
    <t>Emp. ID #</t>
  </si>
  <si>
    <t>Varies</t>
  </si>
  <si>
    <t>Based on # of Periods (Overages begin at 191 for five periods)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</si>
  <si>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</si>
  <si>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</si>
  <si>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</si>
  <si>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</si>
  <si>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</si>
  <si>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</si>
  <si>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31 or More</t>
  </si>
  <si>
    <t>36 or More</t>
  </si>
  <si>
    <t>37 or More</t>
  </si>
  <si>
    <t>Based on # of Periods (Overages begin at 195 for six periods)</t>
  </si>
  <si>
    <t>26 or More</t>
  </si>
  <si>
    <t>Based on # of Periods (Overages begin at 155 for seven periods)</t>
  </si>
  <si>
    <t>41 or More</t>
  </si>
  <si>
    <t>Based on # of Periods (Overages begin at 229 for six periods)</t>
  </si>
  <si>
    <t>Based on # of Periods (Overages begin at 163 for five periods)</t>
  </si>
  <si>
    <t>6th - 8th</t>
  </si>
  <si>
    <t>Based on # of Periods (Overages begin at 170 for six periods)</t>
  </si>
  <si>
    <t>29 or More</t>
  </si>
  <si>
    <t>33 or More</t>
  </si>
  <si>
    <t>Based on # of Periods (Overages begin at 201 for six periods)</t>
  </si>
  <si>
    <t>0</t>
  </si>
  <si>
    <t>Administrator/Supervisor signature</t>
  </si>
  <si>
    <t>3</t>
  </si>
  <si>
    <t>CLASS SIZE OVERAGE CLAIM SHEET: 4-6 SELF CONTAINED</t>
  </si>
  <si>
    <t>CLASS SIZE OVERAGE CLAIM SHEET: 9 - 12 FULL TIME (1 FTE)</t>
  </si>
  <si>
    <t>CLASS SIZE OVERAGE CLAIM SHEET: 9 - 12 LESS THAN OR GREATER THAN FULL TIME (NOT 1 FTE)</t>
  </si>
  <si>
    <t>CLASS SIZE OVERAGE CLAIM SHEET: 9 - 12 (MUSIC &amp; PE)</t>
  </si>
  <si>
    <t>CLASS SIZE OVERAGE CLAIM SHEET: 9 - 12 (MUSIC &amp; PE) NOT 1 FTE</t>
  </si>
  <si>
    <t>CLASS SIZE OVERAGE CLAIM SHEET: DISCOVERY HIGH SCHOOL</t>
  </si>
  <si>
    <t>CLASS SIZE OVERAGE CLAIM SHEET: 1-3 SELF CONTAINED</t>
  </si>
  <si>
    <t xml:space="preserve">   01-0000-0-1103-000-1110-1000-000-108</t>
  </si>
  <si>
    <t>CLASS SIZE OVERAGE CLAIM SHEET: 7 &amp; 8  (All FTE's)</t>
  </si>
  <si>
    <t>CLASS SIZE OVERAGE CLAIM SHEET: NMS ONLY 6 - 8  FULL TIME (1 FTE)</t>
  </si>
  <si>
    <t>CLASS SIZE OVERAGE CLAIM SHEET: TK SELF CONTAINED</t>
  </si>
  <si>
    <t>CLASS SIZE OVERAGE CLAIM SHEET: K SELF CONTAINED</t>
  </si>
  <si>
    <t>CLASS SIZE OVERAGE CLAIM SHEET: 7 &amp; 8 MUSIC/ PE (All FTE's)</t>
  </si>
  <si>
    <t>CLASS SIZE OVERAGE CLAIM SHEET: PVS BLOCK CLASS FULL TIME (1 FTE)</t>
  </si>
  <si>
    <t>Based on # of Periods (Overages begin at 161 for 3 block periods over 2 days)</t>
  </si>
  <si>
    <t>A Day</t>
  </si>
  <si>
    <t xml:space="preserve">B Day </t>
  </si>
  <si>
    <t>CLASS SIZE OVERAGE CLAIM SHEET: PVS BLOCK CLASS FULL TIME PE (1 FTE)</t>
  </si>
  <si>
    <t>Based on # of Periods (Overages begin at 201 for 3 block periods over 2 days)</t>
  </si>
  <si>
    <t>CLASS SIZE OVERAGE CLAIM SHEET: NMS 6 - 8 MUSIC &amp; PE LESS THAN OR GREATER THAN FULL TIME (NOT 1 FTE)</t>
  </si>
  <si>
    <t>Based on # of Periods (Overages begin at 241 for six periods)</t>
  </si>
  <si>
    <t>CLASS SIZE OVERAGE CLAIM SHEET: NMS 6 - 8  LESS THAN OR GREATER THAN FULL TIME (NOT 1 FTE)</t>
  </si>
  <si>
    <t>2023-24</t>
  </si>
  <si>
    <t>January 8th- January 31st</t>
  </si>
  <si>
    <t>Based on # of Periods (Overages begin at 211 for six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</si>
</sst>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1" fontId="8" fillId="3" borderId="1" xfId="0" applyNumberFormat="1" applyFont="1" applyFill="1" applyBorder="1" applyAlignment="1" applyProtection="1">
      <alignment horizontal="center"/>
      <protection locked="0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0" fillId="0" borderId="3" xfId="0" applyNumberFormat="1" applyFill="1" applyBorder="1" applyAlignment="1" applyProtection="1"/>
    <xf numFmtId="0" fontId="11" fillId="0" borderId="0" xfId="0" applyFont="1" applyAlignment="1" applyProtection="1">
      <alignment horizontal="center"/>
    </xf>
    <xf numFmtId="49" fontId="10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6" fontId="0" fillId="0" borderId="0" xfId="0" applyNumberForma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3" fillId="0" borderId="6" xfId="0" applyNumberFormat="1" applyFont="1" applyBorder="1" applyAlignment="1" applyProtection="1">
      <protection locked="0"/>
    </xf>
    <xf numFmtId="16" fontId="2" fillId="0" borderId="0" xfId="0" applyNumberFormat="1" applyFont="1" applyAlignment="1" applyProtection="1">
      <alignment horizontal="center" wrapText="1"/>
    </xf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8" fillId="3" borderId="0" xfId="0" applyNumberFormat="1" applyFont="1" applyFill="1" applyProtection="1">
      <protection locked="0"/>
    </xf>
    <xf numFmtId="49" fontId="0" fillId="0" borderId="0" xfId="0" applyNumberForma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49" fontId="7" fillId="2" borderId="0" xfId="0" applyNumberFormat="1" applyFont="1" applyFill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8" fillId="3" borderId="1" xfId="0" quotePrefix="1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wrapText="1"/>
    </xf>
    <xf numFmtId="42" fontId="0" fillId="2" borderId="7" xfId="0" applyNumberFormat="1" applyFill="1" applyBorder="1" applyAlignment="1" applyProtection="1">
      <alignment wrapText="1"/>
    </xf>
    <xf numFmtId="42" fontId="4" fillId="2" borderId="7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wrapText="1"/>
    </xf>
    <xf numFmtId="42" fontId="5" fillId="2" borderId="7" xfId="0" applyNumberFormat="1" applyFont="1" applyFill="1" applyBorder="1" applyProtection="1"/>
    <xf numFmtId="42" fontId="4" fillId="2" borderId="7" xfId="0" applyNumberFormat="1" applyFont="1" applyFill="1" applyBorder="1" applyProtection="1"/>
    <xf numFmtId="0" fontId="2" fillId="2" borderId="7" xfId="0" applyFont="1" applyFill="1" applyBorder="1" applyAlignment="1" applyProtection="1">
      <alignment horizontal="left" wrapText="1"/>
    </xf>
    <xf numFmtId="42" fontId="0" fillId="2" borderId="7" xfId="0" applyNumberFormat="1" applyFill="1" applyBorder="1" applyProtection="1"/>
    <xf numFmtId="0" fontId="3" fillId="2" borderId="7" xfId="0" applyFont="1" applyFill="1" applyBorder="1" applyProtection="1"/>
    <xf numFmtId="49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42" fontId="0" fillId="0" borderId="0" xfId="0" applyNumberFormat="1" applyFill="1" applyProtection="1"/>
    <xf numFmtId="0" fontId="0" fillId="3" borderId="3" xfId="0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2-2023/Completed/8.22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termolen\Downloads\8.22-Excess-Class-Size-Claim-Sheet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TK"/>
      <sheetName val="Grade K"/>
      <sheetName val="Grades 1-3"/>
      <sheetName val="Grades 4-6"/>
      <sheetName val="Grades 7-8  All FTE "/>
      <sheetName val="Grades 7-8 PE-MUSIC  All FTE's"/>
      <sheetName val="Paso Block Classes 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/>
      <sheetData sheetId="1">
        <row r="13">
          <cell r="A13">
            <v>44797</v>
          </cell>
        </row>
        <row r="34">
          <cell r="A34" t="str">
            <v xml:space="preserve">   01-0000-0-1103-000-1110-1000-000-108</v>
          </cell>
        </row>
      </sheetData>
      <sheetData sheetId="2">
        <row r="2">
          <cell r="A2" t="str">
            <v>August 22nd - August 31st</v>
          </cell>
        </row>
      </sheetData>
      <sheetData sheetId="3">
        <row r="1">
          <cell r="A1" t="str">
            <v>2022-23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TK"/>
      <sheetName val="Grade K"/>
      <sheetName val="Grades 1-3"/>
      <sheetName val="Grades 4-6"/>
      <sheetName val="Paso Block Classes"/>
      <sheetName val="Paso Block Classes  PE"/>
      <sheetName val="Grades 7-8  All FTE "/>
      <sheetName val="Grades 7-8 PE-MUSIC  All FTE's"/>
      <sheetName val="Grades 6-8 NMS 1 FTE"/>
      <sheetName val="Grades 6-8 NMS PE-MUSIC 1 FTE"/>
      <sheetName val="Grades 6-8 NMS Not 1 FTE"/>
      <sheetName val="Grades 6-8 NMS PE Not 1 FTE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/>
      <sheetData sheetId="1">
        <row r="34">
          <cell r="A34" t="str">
            <v xml:space="preserve">   01-0000-0-1103-000-1110-1000-000-108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"/>
      <sheetData sheetId="3">
        <row r="1">
          <cell r="A1" t="str">
            <v>2022-23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activeCell="B35" sqref="B35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08" t="s">
        <v>62</v>
      </c>
      <c r="B1" s="107" t="s">
        <v>50</v>
      </c>
      <c r="C1" s="107"/>
      <c r="D1" s="107"/>
      <c r="E1" s="107"/>
      <c r="F1" s="107"/>
    </row>
    <row r="2" spans="1:6" ht="16.5" thickBot="1" x14ac:dyDescent="0.3">
      <c r="A2" s="117" t="s">
        <v>63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27</v>
      </c>
      <c r="F6" s="2"/>
    </row>
    <row r="7" spans="1:6" s="40" customFormat="1" x14ac:dyDescent="0.25">
      <c r="A7" s="2"/>
      <c r="B7" s="2">
        <v>24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v>45299</v>
      </c>
      <c r="B10" s="23"/>
      <c r="C10" s="1"/>
      <c r="D10" s="14"/>
      <c r="E10" s="14">
        <f>IF(B10&gt;$B$7,(B10-$B$7)*$E$7,0)</f>
        <v>0</v>
      </c>
      <c r="F10" s="15">
        <f t="shared" ref="F10:F24" si="0">D10+E10</f>
        <v>0</v>
      </c>
    </row>
    <row r="11" spans="1:6" x14ac:dyDescent="0.25">
      <c r="A11" s="18">
        <f>A10+1</f>
        <v>45300</v>
      </c>
      <c r="B11" s="23"/>
      <c r="C11" s="1"/>
      <c r="D11" s="14"/>
      <c r="E11" s="14">
        <f t="shared" ref="E11:E24" si="1">IF(B11&gt;$B$7,(B11-$B$7)*$E$7,0)</f>
        <v>0</v>
      </c>
      <c r="F11" s="15">
        <f t="shared" si="0"/>
        <v>0</v>
      </c>
    </row>
    <row r="12" spans="1:6" x14ac:dyDescent="0.25">
      <c r="A12" s="18">
        <f>A11+1</f>
        <v>45301</v>
      </c>
      <c r="B12" s="23"/>
      <c r="C12" s="1"/>
      <c r="D12" s="14"/>
      <c r="E12" s="14">
        <f t="shared" si="1"/>
        <v>0</v>
      </c>
      <c r="F12" s="15">
        <f t="shared" si="0"/>
        <v>0</v>
      </c>
    </row>
    <row r="13" spans="1:6" x14ac:dyDescent="0.25">
      <c r="A13" s="18">
        <f>A12+1</f>
        <v>45302</v>
      </c>
      <c r="B13" s="23"/>
      <c r="C13" s="1"/>
      <c r="D13" s="14"/>
      <c r="E13" s="14">
        <f t="shared" si="1"/>
        <v>0</v>
      </c>
      <c r="F13" s="15">
        <f t="shared" si="0"/>
        <v>0</v>
      </c>
    </row>
    <row r="14" spans="1:6" x14ac:dyDescent="0.25">
      <c r="A14" s="18">
        <f t="shared" ref="A14:A23" si="2">A13+1</f>
        <v>45303</v>
      </c>
      <c r="B14" s="23"/>
      <c r="C14" s="1"/>
      <c r="D14" s="14"/>
      <c r="E14" s="14">
        <f t="shared" si="1"/>
        <v>0</v>
      </c>
      <c r="F14" s="15">
        <f t="shared" si="0"/>
        <v>0</v>
      </c>
    </row>
    <row r="15" spans="1:6" x14ac:dyDescent="0.25">
      <c r="A15" s="18">
        <f>A14+4</f>
        <v>45307</v>
      </c>
      <c r="B15" s="23"/>
      <c r="C15" s="1"/>
      <c r="D15" s="14"/>
      <c r="E15" s="14">
        <f t="shared" si="1"/>
        <v>0</v>
      </c>
      <c r="F15" s="15">
        <f t="shared" si="0"/>
        <v>0</v>
      </c>
    </row>
    <row r="16" spans="1:6" x14ac:dyDescent="0.25">
      <c r="A16" s="18">
        <f t="shared" si="2"/>
        <v>45308</v>
      </c>
      <c r="B16" s="23"/>
      <c r="C16" s="1"/>
      <c r="D16" s="14"/>
      <c r="E16" s="14">
        <f t="shared" si="1"/>
        <v>0</v>
      </c>
      <c r="F16" s="15">
        <f t="shared" si="0"/>
        <v>0</v>
      </c>
    </row>
    <row r="17" spans="1:6" x14ac:dyDescent="0.25">
      <c r="A17" s="18">
        <f>A16+1</f>
        <v>45309</v>
      </c>
      <c r="B17" s="23"/>
      <c r="C17" s="1"/>
      <c r="D17" s="14"/>
      <c r="E17" s="14">
        <f t="shared" si="1"/>
        <v>0</v>
      </c>
      <c r="F17" s="15">
        <f t="shared" si="0"/>
        <v>0</v>
      </c>
    </row>
    <row r="18" spans="1:6" x14ac:dyDescent="0.25">
      <c r="A18" s="18">
        <f t="shared" si="2"/>
        <v>45310</v>
      </c>
      <c r="B18" s="23"/>
      <c r="C18" s="1"/>
      <c r="D18" s="14"/>
      <c r="E18" s="14">
        <f t="shared" si="1"/>
        <v>0</v>
      </c>
      <c r="F18" s="15">
        <f t="shared" si="0"/>
        <v>0</v>
      </c>
    </row>
    <row r="19" spans="1:6" x14ac:dyDescent="0.25">
      <c r="A19" s="18">
        <f>A18+3</f>
        <v>45313</v>
      </c>
      <c r="B19" s="23"/>
      <c r="C19" s="1"/>
      <c r="D19" s="14"/>
      <c r="E19" s="14">
        <f t="shared" si="1"/>
        <v>0</v>
      </c>
      <c r="F19" s="15">
        <f t="shared" si="0"/>
        <v>0</v>
      </c>
    </row>
    <row r="20" spans="1:6" x14ac:dyDescent="0.25">
      <c r="A20" s="18">
        <f t="shared" si="2"/>
        <v>45314</v>
      </c>
      <c r="B20" s="23"/>
      <c r="C20" s="1"/>
      <c r="D20" s="14"/>
      <c r="E20" s="14">
        <f t="shared" si="1"/>
        <v>0</v>
      </c>
      <c r="F20" s="15">
        <f t="shared" si="0"/>
        <v>0</v>
      </c>
    </row>
    <row r="21" spans="1:6" x14ac:dyDescent="0.25">
      <c r="A21" s="18">
        <f t="shared" si="2"/>
        <v>45315</v>
      </c>
      <c r="B21" s="23"/>
      <c r="C21" s="1"/>
      <c r="D21" s="14"/>
      <c r="E21" s="14">
        <f t="shared" si="1"/>
        <v>0</v>
      </c>
      <c r="F21" s="15">
        <f t="shared" si="0"/>
        <v>0</v>
      </c>
    </row>
    <row r="22" spans="1:6" x14ac:dyDescent="0.25">
      <c r="A22" s="18">
        <f>A21+1</f>
        <v>45316</v>
      </c>
      <c r="B22" s="23"/>
      <c r="C22" s="1"/>
      <c r="D22" s="14"/>
      <c r="E22" s="14">
        <f t="shared" si="1"/>
        <v>0</v>
      </c>
      <c r="F22" s="15">
        <f t="shared" si="0"/>
        <v>0</v>
      </c>
    </row>
    <row r="23" spans="1:6" x14ac:dyDescent="0.25">
      <c r="A23" s="18">
        <f t="shared" si="2"/>
        <v>45317</v>
      </c>
      <c r="B23" s="23"/>
      <c r="C23" s="1"/>
      <c r="D23" s="14"/>
      <c r="E23" s="14">
        <f t="shared" si="1"/>
        <v>0</v>
      </c>
      <c r="F23" s="15">
        <f t="shared" si="0"/>
        <v>0</v>
      </c>
    </row>
    <row r="24" spans="1:6" x14ac:dyDescent="0.25">
      <c r="A24" s="18">
        <f>A23+3</f>
        <v>45320</v>
      </c>
      <c r="B24" s="23"/>
      <c r="C24" s="1"/>
      <c r="D24" s="14"/>
      <c r="E24" s="14">
        <f t="shared" si="1"/>
        <v>0</v>
      </c>
      <c r="F24" s="15">
        <f t="shared" si="0"/>
        <v>0</v>
      </c>
    </row>
    <row r="25" spans="1:6" x14ac:dyDescent="0.25">
      <c r="A25" s="18">
        <f>A24+1</f>
        <v>45321</v>
      </c>
      <c r="B25" s="23"/>
      <c r="C25" s="1"/>
      <c r="D25" s="14"/>
      <c r="E25" s="14">
        <f t="shared" ref="E25:E26" si="3">IF(B25&gt;$B$7,(B25-$B$7)*$E$7,0)</f>
        <v>0</v>
      </c>
      <c r="F25" s="15">
        <f t="shared" ref="F25:F26" si="4">D25+E25</f>
        <v>0</v>
      </c>
    </row>
    <row r="26" spans="1:6" x14ac:dyDescent="0.25">
      <c r="A26" s="18">
        <f>A25+1</f>
        <v>45322</v>
      </c>
      <c r="B26" s="23"/>
      <c r="C26" s="1"/>
      <c r="D26" s="14"/>
      <c r="E26" s="14">
        <f t="shared" si="3"/>
        <v>0</v>
      </c>
      <c r="F26" s="15">
        <f t="shared" si="4"/>
        <v>0</v>
      </c>
    </row>
    <row r="27" spans="1:6" s="40" customFormat="1" ht="19.5" thickBot="1" x14ac:dyDescent="0.35">
      <c r="A27" s="92" t="s">
        <v>2</v>
      </c>
      <c r="B27" s="93"/>
      <c r="C27" s="93"/>
      <c r="D27" s="94"/>
      <c r="E27" s="94"/>
      <c r="F27" s="95">
        <f>SUM(F10:F26)</f>
        <v>0</v>
      </c>
    </row>
    <row r="28" spans="1:6" ht="8.1" customHeight="1" thickTop="1" x14ac:dyDescent="0.25">
      <c r="A28" s="16"/>
      <c r="B28" s="1"/>
      <c r="C28" s="1"/>
      <c r="D28" s="1"/>
      <c r="E28" s="1"/>
      <c r="F28" s="1"/>
    </row>
    <row r="29" spans="1:6" x14ac:dyDescent="0.25">
      <c r="A29" s="57" t="s">
        <v>19</v>
      </c>
      <c r="B29" s="1"/>
      <c r="C29" s="1"/>
      <c r="D29" s="1"/>
      <c r="E29" s="1"/>
      <c r="F29" s="1"/>
    </row>
    <row r="30" spans="1:6" ht="8.1" customHeight="1" x14ac:dyDescent="0.25">
      <c r="A30" s="16"/>
      <c r="B30" s="1"/>
      <c r="C30" s="1"/>
      <c r="D30" s="1"/>
      <c r="E30" s="1"/>
      <c r="F30" s="1"/>
    </row>
    <row r="31" spans="1:6" x14ac:dyDescent="0.25">
      <c r="A31" s="58" t="s">
        <v>21</v>
      </c>
      <c r="B31" s="1"/>
      <c r="C31" s="1"/>
      <c r="D31" s="1"/>
      <c r="E31" s="1"/>
      <c r="F31" s="1"/>
    </row>
    <row r="32" spans="1:6" x14ac:dyDescent="0.25">
      <c r="A32" s="59" t="s">
        <v>22</v>
      </c>
      <c r="B32" s="1"/>
      <c r="C32" s="1"/>
      <c r="D32" s="1"/>
      <c r="E32" s="1"/>
      <c r="F32" s="1"/>
    </row>
    <row r="33" spans="1:6" ht="9.9499999999999993" customHeight="1" x14ac:dyDescent="0.25"/>
    <row r="34" spans="1:6" x14ac:dyDescent="0.25">
      <c r="A34" s="32"/>
      <c r="B34" s="33"/>
      <c r="C34" s="34"/>
    </row>
    <row r="35" spans="1:6" x14ac:dyDescent="0.25">
      <c r="A35" s="44" t="s">
        <v>13</v>
      </c>
      <c r="B35" s="45"/>
      <c r="C35" s="46"/>
      <c r="D35" s="30"/>
      <c r="E35" s="47" t="s">
        <v>1</v>
      </c>
      <c r="F35" s="47"/>
    </row>
    <row r="36" spans="1:6" ht="9.9499999999999993" customHeight="1" x14ac:dyDescent="0.25"/>
    <row r="37" spans="1:6" x14ac:dyDescent="0.25">
      <c r="A37" s="48"/>
      <c r="B37" s="49"/>
      <c r="C37" s="50"/>
      <c r="E37" s="51"/>
      <c r="F37" s="51"/>
    </row>
    <row r="38" spans="1:6" s="30" customFormat="1" ht="17.25" x14ac:dyDescent="0.25">
      <c r="A38" s="44" t="s">
        <v>38</v>
      </c>
      <c r="B38" s="67"/>
      <c r="C38" s="67"/>
      <c r="E38" s="30" t="s">
        <v>1</v>
      </c>
    </row>
    <row r="39" spans="1:6" x14ac:dyDescent="0.25">
      <c r="A39" s="53"/>
      <c r="B39" s="54"/>
      <c r="C39" s="55"/>
      <c r="D39" s="30"/>
      <c r="E39" s="30"/>
      <c r="F39" s="30"/>
    </row>
    <row r="40" spans="1:6" ht="8.1" customHeight="1" x14ac:dyDescent="0.25">
      <c r="A40" s="32"/>
    </row>
    <row r="41" spans="1:6" x14ac:dyDescent="0.25">
      <c r="A41" s="31" t="s">
        <v>20</v>
      </c>
    </row>
    <row r="42" spans="1:6" ht="18.75" x14ac:dyDescent="0.3">
      <c r="A42" s="118" t="s">
        <v>47</v>
      </c>
      <c r="B42" s="118"/>
      <c r="C42" s="118"/>
      <c r="D42" s="118"/>
      <c r="E42" s="118"/>
      <c r="F42" s="118"/>
    </row>
  </sheetData>
  <mergeCells count="2">
    <mergeCell ref="A2:F2"/>
    <mergeCell ref="A42:F42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36"/>
  <sheetViews>
    <sheetView view="pageBreakPreview" topLeftCell="A84" zoomScaleNormal="100" zoomScaleSheetLayoutView="100" workbookViewId="0">
      <selection activeCell="H9" sqref="H9:I120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0" width="9.140625" style="31"/>
    <col min="11" max="11" width="11.42578125" style="31" customWidth="1"/>
    <col min="12" max="16384" width="9.140625" style="31"/>
  </cols>
  <sheetData>
    <row r="1" spans="1:11" s="30" customFormat="1" ht="15.75" x14ac:dyDescent="0.25">
      <c r="A1" s="113" t="str">
        <f>'Grades 6-8 NMS 1 FTE'!A1</f>
        <v>2023-24</v>
      </c>
      <c r="B1" s="114" t="s">
        <v>59</v>
      </c>
      <c r="C1" s="107"/>
      <c r="D1" s="107"/>
      <c r="E1" s="107"/>
      <c r="F1" s="107"/>
      <c r="G1" s="107"/>
      <c r="H1" s="107"/>
      <c r="I1" s="107"/>
    </row>
    <row r="2" spans="1:11" ht="15.75" x14ac:dyDescent="0.25">
      <c r="A2" s="123" t="str">
        <f>'Grades 6-8 NMS 1 FTE'!A2:I2</f>
        <v>January 8th- January 31st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1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customHeight="1" x14ac:dyDescent="0.25">
      <c r="A5" s="2"/>
      <c r="B5" s="3"/>
      <c r="C5" s="120" t="s">
        <v>11</v>
      </c>
      <c r="D5" s="120"/>
      <c r="E5" s="24"/>
      <c r="F5" s="112" t="s">
        <v>24</v>
      </c>
      <c r="G5" s="120" t="s">
        <v>60</v>
      </c>
      <c r="H5" s="120"/>
      <c r="I5" s="120"/>
      <c r="J5" s="120"/>
      <c r="K5" s="120"/>
    </row>
    <row r="6" spans="1:11" s="40" customFormat="1" x14ac:dyDescent="0.25">
      <c r="A6" s="68" t="s">
        <v>32</v>
      </c>
      <c r="B6" s="7"/>
      <c r="C6" s="112">
        <v>40</v>
      </c>
      <c r="D6" s="8" t="s">
        <v>15</v>
      </c>
      <c r="E6" s="24"/>
      <c r="F6" s="9">
        <v>3</v>
      </c>
      <c r="G6" s="4"/>
      <c r="I6" s="5"/>
      <c r="J6" s="9">
        <v>3</v>
      </c>
    </row>
    <row r="7" spans="1:11" ht="17.100000000000001" customHeight="1" x14ac:dyDescent="0.25">
      <c r="A7" s="10"/>
      <c r="B7" s="11"/>
      <c r="C7" s="11" t="s">
        <v>17</v>
      </c>
      <c r="D7" s="11"/>
      <c r="E7" s="121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x14ac:dyDescent="0.25">
      <c r="A9" s="18">
        <v>44935</v>
      </c>
      <c r="B9" s="25">
        <v>1</v>
      </c>
      <c r="C9" s="23"/>
      <c r="D9" s="13"/>
      <c r="E9" s="13"/>
      <c r="F9" s="14"/>
      <c r="G9" s="15"/>
      <c r="H9" s="14">
        <f t="shared" ref="H9:H10" si="0">IF(C9&gt;$C$6,(C9-$C$6)*$F$6,0)</f>
        <v>0</v>
      </c>
      <c r="I9" s="15">
        <f t="shared" ref="I9:I10" si="1">H9</f>
        <v>0</v>
      </c>
    </row>
    <row r="10" spans="1:11" x14ac:dyDescent="0.25">
      <c r="A10" s="18"/>
      <c r="B10" s="25">
        <v>2</v>
      </c>
      <c r="C10" s="23"/>
      <c r="D10" s="13"/>
      <c r="E10" s="13"/>
      <c r="F10" s="14"/>
      <c r="G10" s="15"/>
      <c r="H10" s="14">
        <f t="shared" si="0"/>
        <v>0</v>
      </c>
      <c r="I10" s="15">
        <f t="shared" si="1"/>
        <v>0</v>
      </c>
    </row>
    <row r="11" spans="1:11" x14ac:dyDescent="0.25">
      <c r="A11" s="18"/>
      <c r="B11" s="25">
        <v>3</v>
      </c>
      <c r="C11" s="23"/>
      <c r="D11" s="13"/>
      <c r="E11" s="13"/>
      <c r="F11" s="14"/>
      <c r="G11" s="15"/>
      <c r="H11" s="14">
        <f t="shared" ref="H11:H74" si="2">IF(C11&gt;$C$6,(C11-$C$6)*$F$6,0)</f>
        <v>0</v>
      </c>
      <c r="I11" s="15">
        <f t="shared" ref="I11:I74" si="3">H11</f>
        <v>0</v>
      </c>
    </row>
    <row r="12" spans="1:11" x14ac:dyDescent="0.25">
      <c r="A12" s="18"/>
      <c r="B12" s="25">
        <v>4</v>
      </c>
      <c r="C12" s="23"/>
      <c r="D12" s="13"/>
      <c r="E12" s="13"/>
      <c r="F12" s="14"/>
      <c r="G12" s="15"/>
      <c r="H12" s="14">
        <f t="shared" si="2"/>
        <v>0</v>
      </c>
      <c r="I12" s="15">
        <f t="shared" si="3"/>
        <v>0</v>
      </c>
    </row>
    <row r="13" spans="1:11" x14ac:dyDescent="0.25">
      <c r="A13" s="18"/>
      <c r="B13" s="25">
        <v>5</v>
      </c>
      <c r="C13" s="23"/>
      <c r="D13" s="13"/>
      <c r="E13" s="13"/>
      <c r="F13" s="14"/>
      <c r="G13" s="15"/>
      <c r="H13" s="14">
        <f t="shared" si="2"/>
        <v>0</v>
      </c>
      <c r="I13" s="15">
        <f t="shared" si="3"/>
        <v>0</v>
      </c>
    </row>
    <row r="14" spans="1:11" x14ac:dyDescent="0.25">
      <c r="A14" s="18"/>
      <c r="B14" s="25">
        <v>6</v>
      </c>
      <c r="C14" s="23"/>
      <c r="D14" s="13"/>
      <c r="E14" s="13"/>
      <c r="F14" s="14"/>
      <c r="G14" s="15"/>
      <c r="H14" s="14">
        <f t="shared" si="2"/>
        <v>0</v>
      </c>
      <c r="I14" s="15">
        <f t="shared" si="3"/>
        <v>0</v>
      </c>
    </row>
    <row r="15" spans="1:11" x14ac:dyDescent="0.25">
      <c r="A15" s="18"/>
      <c r="B15" s="25">
        <v>7</v>
      </c>
      <c r="C15" s="23"/>
      <c r="D15" s="13">
        <f>SUM(C9:C15)</f>
        <v>0</v>
      </c>
      <c r="E15" s="13"/>
      <c r="F15" s="14"/>
      <c r="G15" s="15"/>
      <c r="H15" s="14">
        <f t="shared" si="2"/>
        <v>0</v>
      </c>
      <c r="I15" s="15">
        <f t="shared" si="3"/>
        <v>0</v>
      </c>
      <c r="J15" s="115">
        <f>IF(D15&gt;(ROUND((240/6)*(7-(COUNTBLANK(C9:C15)))-0,0)),((C9+C10+C11+C12+C13+C14+C15)-(ROUND((240/6)*(7-(COUNTBLANK(C9:C15)))-0,0)))*$J$6,0)</f>
        <v>0</v>
      </c>
      <c r="K15" s="15">
        <f>IF(SUM(I9:I15)&gt;J15,SUM(I9:I15),J15)</f>
        <v>0</v>
      </c>
    </row>
    <row r="16" spans="1:11" x14ac:dyDescent="0.25">
      <c r="A16" s="18">
        <f>A9+1</f>
        <v>44936</v>
      </c>
      <c r="B16" s="60">
        <f>IF($B$9&gt;0,$B$9,0)</f>
        <v>1</v>
      </c>
      <c r="C16" s="23"/>
      <c r="D16" s="13"/>
      <c r="E16" s="13"/>
      <c r="F16" s="13"/>
      <c r="G16" s="61"/>
      <c r="H16" s="14">
        <f t="shared" si="2"/>
        <v>0</v>
      </c>
      <c r="I16" s="15">
        <f t="shared" si="3"/>
        <v>0</v>
      </c>
      <c r="J16" s="15"/>
      <c r="K16" s="15"/>
    </row>
    <row r="17" spans="1:15" x14ac:dyDescent="0.25">
      <c r="A17" s="18"/>
      <c r="B17" s="28">
        <f>IF($B$10&gt;0,$B$10,0)</f>
        <v>2</v>
      </c>
      <c r="C17" s="23"/>
      <c r="D17" s="13"/>
      <c r="E17" s="13"/>
      <c r="F17" s="13"/>
      <c r="G17" s="61"/>
      <c r="H17" s="14">
        <f t="shared" si="2"/>
        <v>0</v>
      </c>
      <c r="I17" s="15">
        <f t="shared" si="3"/>
        <v>0</v>
      </c>
      <c r="J17" s="15"/>
      <c r="K17" s="15"/>
    </row>
    <row r="18" spans="1:15" x14ac:dyDescent="0.25">
      <c r="A18" s="18"/>
      <c r="B18" s="28">
        <f>IF($B$11&gt;0,$B$11,0)</f>
        <v>3</v>
      </c>
      <c r="C18" s="23"/>
      <c r="D18" s="13"/>
      <c r="E18" s="13"/>
      <c r="F18" s="13"/>
      <c r="G18" s="61"/>
      <c r="H18" s="14">
        <f t="shared" si="2"/>
        <v>0</v>
      </c>
      <c r="I18" s="15">
        <f t="shared" si="3"/>
        <v>0</v>
      </c>
      <c r="J18" s="15"/>
      <c r="K18" s="15"/>
    </row>
    <row r="19" spans="1:15" x14ac:dyDescent="0.25">
      <c r="A19" s="18"/>
      <c r="B19" s="28">
        <f>IF($B$12&gt;0,$B$12,0)</f>
        <v>4</v>
      </c>
      <c r="C19" s="23"/>
      <c r="D19" s="13"/>
      <c r="E19" s="13"/>
      <c r="F19" s="13"/>
      <c r="G19" s="61"/>
      <c r="H19" s="14">
        <f t="shared" si="2"/>
        <v>0</v>
      </c>
      <c r="I19" s="15">
        <f t="shared" si="3"/>
        <v>0</v>
      </c>
      <c r="J19" s="15"/>
      <c r="K19" s="15"/>
      <c r="O19" s="62"/>
    </row>
    <row r="20" spans="1:15" x14ac:dyDescent="0.25">
      <c r="A20" s="18"/>
      <c r="B20" s="28">
        <f>IF($B$13&gt;0,$B$13,0)</f>
        <v>5</v>
      </c>
      <c r="C20" s="23"/>
      <c r="D20" s="13"/>
      <c r="E20" s="13"/>
      <c r="F20" s="13"/>
      <c r="G20" s="61"/>
      <c r="H20" s="14">
        <f t="shared" si="2"/>
        <v>0</v>
      </c>
      <c r="I20" s="15">
        <f t="shared" si="3"/>
        <v>0</v>
      </c>
      <c r="J20" s="15"/>
      <c r="K20" s="15"/>
      <c r="O20" s="62"/>
    </row>
    <row r="21" spans="1:15" x14ac:dyDescent="0.25">
      <c r="A21" s="18"/>
      <c r="B21" s="28">
        <v>6</v>
      </c>
      <c r="C21" s="23"/>
      <c r="D21" s="13"/>
      <c r="E21" s="13"/>
      <c r="F21" s="13"/>
      <c r="G21" s="61"/>
      <c r="H21" s="14">
        <f t="shared" si="2"/>
        <v>0</v>
      </c>
      <c r="I21" s="15">
        <f t="shared" si="3"/>
        <v>0</v>
      </c>
      <c r="J21" s="15"/>
      <c r="K21" s="15"/>
      <c r="O21" s="62"/>
    </row>
    <row r="22" spans="1:15" x14ac:dyDescent="0.25">
      <c r="A22" s="18"/>
      <c r="B22" s="69">
        <f>IF($B$15&gt;0,$B$15,0)</f>
        <v>7</v>
      </c>
      <c r="C22" s="23"/>
      <c r="D22" s="13">
        <f>SUM(C16:C22)</f>
        <v>0</v>
      </c>
      <c r="E22" s="13"/>
      <c r="F22" s="14"/>
      <c r="G22" s="15"/>
      <c r="H22" s="14">
        <f t="shared" si="2"/>
        <v>0</v>
      </c>
      <c r="I22" s="15">
        <f t="shared" si="3"/>
        <v>0</v>
      </c>
      <c r="J22" s="115">
        <f>IF(D22&gt;(ROUND((240/6)*(7-(COUNTBLANK(C16:C22)))-0,0)),((C16+C17+C18+C19+C20+C21+C22)-(ROUND((240/6)*(7-(COUNTBLANK(C16:C22)))-0,0)))*$J$6,0)</f>
        <v>0</v>
      </c>
      <c r="K22" s="15">
        <f>IF(SUM(I16:I22)&gt;J22,SUM(I16:I22),J22)</f>
        <v>0</v>
      </c>
    </row>
    <row r="23" spans="1:15" x14ac:dyDescent="0.25">
      <c r="A23" s="18">
        <f>A16+1</f>
        <v>44937</v>
      </c>
      <c r="B23" s="60">
        <f>IF($B$9&gt;0,$B$9,0)</f>
        <v>1</v>
      </c>
      <c r="C23" s="23"/>
      <c r="D23" s="13"/>
      <c r="E23" s="13"/>
      <c r="F23" s="13"/>
      <c r="G23" s="61"/>
      <c r="H23" s="14">
        <f t="shared" si="2"/>
        <v>0</v>
      </c>
      <c r="I23" s="15">
        <f t="shared" si="3"/>
        <v>0</v>
      </c>
      <c r="J23" s="15"/>
      <c r="K23" s="15"/>
    </row>
    <row r="24" spans="1:15" x14ac:dyDescent="0.25">
      <c r="A24" s="18"/>
      <c r="B24" s="28">
        <f>IF($B$10&gt;0,$B$10,0)</f>
        <v>2</v>
      </c>
      <c r="C24" s="23"/>
      <c r="D24" s="13"/>
      <c r="E24" s="13"/>
      <c r="F24" s="13"/>
      <c r="G24" s="61"/>
      <c r="H24" s="14">
        <f t="shared" si="2"/>
        <v>0</v>
      </c>
      <c r="I24" s="15">
        <f t="shared" si="3"/>
        <v>0</v>
      </c>
      <c r="J24" s="15"/>
      <c r="K24" s="15"/>
    </row>
    <row r="25" spans="1:15" x14ac:dyDescent="0.25">
      <c r="A25" s="18"/>
      <c r="B25" s="28">
        <f>IF($B$11&gt;0,$B$11,0)</f>
        <v>3</v>
      </c>
      <c r="C25" s="23"/>
      <c r="D25" s="13"/>
      <c r="E25" s="13"/>
      <c r="F25" s="13"/>
      <c r="G25" s="61"/>
      <c r="H25" s="14">
        <f t="shared" si="2"/>
        <v>0</v>
      </c>
      <c r="I25" s="15">
        <f t="shared" si="3"/>
        <v>0</v>
      </c>
      <c r="J25" s="15"/>
      <c r="K25" s="15"/>
    </row>
    <row r="26" spans="1:15" x14ac:dyDescent="0.25">
      <c r="A26" s="18"/>
      <c r="B26" s="28">
        <f>IF($B$12&gt;0,$B$12,0)</f>
        <v>4</v>
      </c>
      <c r="C26" s="23"/>
      <c r="D26" s="13"/>
      <c r="E26" s="13"/>
      <c r="F26" s="13"/>
      <c r="G26" s="61"/>
      <c r="H26" s="14">
        <f t="shared" si="2"/>
        <v>0</v>
      </c>
      <c r="I26" s="15">
        <f t="shared" si="3"/>
        <v>0</v>
      </c>
      <c r="J26" s="15"/>
      <c r="K26" s="15"/>
      <c r="O26" s="62"/>
    </row>
    <row r="27" spans="1:15" x14ac:dyDescent="0.25">
      <c r="A27" s="18"/>
      <c r="B27" s="28">
        <f>IF($B$13&gt;0,$B$13,0)</f>
        <v>5</v>
      </c>
      <c r="C27" s="23"/>
      <c r="D27" s="13"/>
      <c r="E27" s="13"/>
      <c r="F27" s="13"/>
      <c r="G27" s="61"/>
      <c r="H27" s="14">
        <f t="shared" si="2"/>
        <v>0</v>
      </c>
      <c r="I27" s="15">
        <f t="shared" si="3"/>
        <v>0</v>
      </c>
      <c r="J27" s="15"/>
      <c r="K27" s="15"/>
      <c r="O27" s="62"/>
    </row>
    <row r="28" spans="1:15" x14ac:dyDescent="0.25">
      <c r="A28" s="18"/>
      <c r="B28" s="28">
        <v>6</v>
      </c>
      <c r="C28" s="23"/>
      <c r="D28" s="13"/>
      <c r="E28" s="13"/>
      <c r="F28" s="13"/>
      <c r="G28" s="61"/>
      <c r="H28" s="14">
        <f t="shared" si="2"/>
        <v>0</v>
      </c>
      <c r="I28" s="15">
        <f t="shared" si="3"/>
        <v>0</v>
      </c>
      <c r="J28" s="15"/>
      <c r="K28" s="15"/>
      <c r="O28" s="62"/>
    </row>
    <row r="29" spans="1:15" x14ac:dyDescent="0.25">
      <c r="A29" s="18"/>
      <c r="B29" s="69">
        <f>IF($B$15&gt;0,$B$15,0)</f>
        <v>7</v>
      </c>
      <c r="C29" s="23"/>
      <c r="D29" s="13">
        <f>SUM(C23:C29)</f>
        <v>0</v>
      </c>
      <c r="E29" s="13"/>
      <c r="F29" s="14"/>
      <c r="G29" s="15"/>
      <c r="H29" s="14">
        <f t="shared" si="2"/>
        <v>0</v>
      </c>
      <c r="I29" s="15">
        <f t="shared" si="3"/>
        <v>0</v>
      </c>
      <c r="J29" s="115">
        <f>IF(D29&gt;(ROUND((240/6)*(7-(COUNTBLANK(C23:C29)))-0,0)),((C23+C24+C25+C26+C27+C28+C29)-(ROUND((240/6)*(7-(COUNTBLANK(C23:C29)))-0,0)))*$J$6,0)</f>
        <v>0</v>
      </c>
      <c r="K29" s="15">
        <f>IF(SUM(I23:I29)&gt;J29,SUM(I23:I29),J29)</f>
        <v>0</v>
      </c>
    </row>
    <row r="30" spans="1:15" x14ac:dyDescent="0.25">
      <c r="A30" s="18">
        <f>A23+1</f>
        <v>44938</v>
      </c>
      <c r="B30" s="60">
        <f>IF($B$9&gt;0,$B$9,0)</f>
        <v>1</v>
      </c>
      <c r="C30" s="23"/>
      <c r="D30" s="13"/>
      <c r="E30" s="13"/>
      <c r="F30" s="13"/>
      <c r="G30" s="61"/>
      <c r="H30" s="14">
        <f t="shared" si="2"/>
        <v>0</v>
      </c>
      <c r="I30" s="15">
        <f t="shared" si="3"/>
        <v>0</v>
      </c>
      <c r="J30" s="15"/>
      <c r="K30" s="15"/>
    </row>
    <row r="31" spans="1:15" x14ac:dyDescent="0.25">
      <c r="A31" s="18"/>
      <c r="B31" s="28">
        <f>IF($B$10&gt;0,$B$10,0)</f>
        <v>2</v>
      </c>
      <c r="C31" s="23"/>
      <c r="D31" s="13"/>
      <c r="E31" s="13"/>
      <c r="F31" s="13"/>
      <c r="G31" s="61"/>
      <c r="H31" s="14">
        <f t="shared" si="2"/>
        <v>0</v>
      </c>
      <c r="I31" s="15">
        <f t="shared" si="3"/>
        <v>0</v>
      </c>
      <c r="J31" s="15"/>
      <c r="K31" s="15"/>
    </row>
    <row r="32" spans="1:15" x14ac:dyDescent="0.25">
      <c r="A32" s="18"/>
      <c r="B32" s="28">
        <f>IF($B$11&gt;0,$B$11,0)</f>
        <v>3</v>
      </c>
      <c r="C32" s="23"/>
      <c r="D32" s="13"/>
      <c r="E32" s="13"/>
      <c r="F32" s="13"/>
      <c r="G32" s="61"/>
      <c r="H32" s="14">
        <f t="shared" si="2"/>
        <v>0</v>
      </c>
      <c r="I32" s="15">
        <f t="shared" si="3"/>
        <v>0</v>
      </c>
      <c r="J32" s="15"/>
      <c r="K32" s="15"/>
    </row>
    <row r="33" spans="1:15" x14ac:dyDescent="0.25">
      <c r="A33" s="18"/>
      <c r="B33" s="28">
        <f>IF($B$12&gt;0,$B$12,0)</f>
        <v>4</v>
      </c>
      <c r="C33" s="23"/>
      <c r="D33" s="13"/>
      <c r="E33" s="13"/>
      <c r="F33" s="13"/>
      <c r="G33" s="61"/>
      <c r="H33" s="14">
        <f t="shared" si="2"/>
        <v>0</v>
      </c>
      <c r="I33" s="15">
        <f t="shared" si="3"/>
        <v>0</v>
      </c>
      <c r="J33" s="15"/>
      <c r="K33" s="15"/>
      <c r="O33" s="62"/>
    </row>
    <row r="34" spans="1:15" x14ac:dyDescent="0.25">
      <c r="A34" s="18"/>
      <c r="B34" s="28">
        <f>IF($B$13&gt;0,$B$13,0)</f>
        <v>5</v>
      </c>
      <c r="C34" s="23"/>
      <c r="D34" s="13"/>
      <c r="E34" s="13"/>
      <c r="F34" s="13"/>
      <c r="G34" s="61"/>
      <c r="H34" s="14">
        <f t="shared" si="2"/>
        <v>0</v>
      </c>
      <c r="I34" s="15">
        <f t="shared" si="3"/>
        <v>0</v>
      </c>
      <c r="J34" s="15"/>
      <c r="K34" s="15"/>
      <c r="O34" s="62"/>
    </row>
    <row r="35" spans="1:15" x14ac:dyDescent="0.25">
      <c r="A35" s="18"/>
      <c r="B35" s="28">
        <v>6</v>
      </c>
      <c r="C35" s="23"/>
      <c r="D35" s="13"/>
      <c r="E35" s="13"/>
      <c r="F35" s="13"/>
      <c r="G35" s="61"/>
      <c r="H35" s="14">
        <f t="shared" si="2"/>
        <v>0</v>
      </c>
      <c r="I35" s="15">
        <f t="shared" si="3"/>
        <v>0</v>
      </c>
      <c r="J35" s="15"/>
      <c r="K35" s="15"/>
      <c r="O35" s="62"/>
    </row>
    <row r="36" spans="1:15" x14ac:dyDescent="0.25">
      <c r="A36" s="18"/>
      <c r="B36" s="69">
        <f>IF($B$15&gt;0,$B$15,0)</f>
        <v>7</v>
      </c>
      <c r="C36" s="23"/>
      <c r="D36" s="13">
        <f>SUM(C30:C36)</f>
        <v>0</v>
      </c>
      <c r="E36" s="13"/>
      <c r="F36" s="14"/>
      <c r="G36" s="15"/>
      <c r="H36" s="14">
        <f t="shared" si="2"/>
        <v>0</v>
      </c>
      <c r="I36" s="15">
        <f t="shared" si="3"/>
        <v>0</v>
      </c>
      <c r="J36" s="115">
        <f>IF(D36&gt;(ROUND((240/6)*(7-(COUNTBLANK(C30:C36)))-0,0)),((C30+C31+C32+C33+C34+C35+C36)-(ROUND((240/6)*(7-(COUNTBLANK(C30:C36)))-0,0)))*$J$6,0)</f>
        <v>0</v>
      </c>
      <c r="K36" s="15">
        <f>IF(SUM(I30:I36)&gt;J36,SUM(I30:I36),J36)</f>
        <v>0</v>
      </c>
    </row>
    <row r="37" spans="1:15" x14ac:dyDescent="0.25">
      <c r="A37" s="18">
        <f>A30+1</f>
        <v>44939</v>
      </c>
      <c r="B37" s="60">
        <f>IF($B$9&gt;0,$B$9,0)</f>
        <v>1</v>
      </c>
      <c r="C37" s="23"/>
      <c r="D37" s="13"/>
      <c r="E37" s="13"/>
      <c r="F37" s="13"/>
      <c r="G37" s="61"/>
      <c r="H37" s="14">
        <f t="shared" si="2"/>
        <v>0</v>
      </c>
      <c r="I37" s="15">
        <f t="shared" si="3"/>
        <v>0</v>
      </c>
      <c r="J37" s="15"/>
      <c r="K37" s="15"/>
    </row>
    <row r="38" spans="1:15" x14ac:dyDescent="0.25">
      <c r="A38" s="18"/>
      <c r="B38" s="28">
        <f>IF($B$10&gt;0,$B$10,0)</f>
        <v>2</v>
      </c>
      <c r="C38" s="23"/>
      <c r="D38" s="13"/>
      <c r="E38" s="13"/>
      <c r="F38" s="13"/>
      <c r="G38" s="61"/>
      <c r="H38" s="14">
        <f t="shared" si="2"/>
        <v>0</v>
      </c>
      <c r="I38" s="15">
        <f t="shared" si="3"/>
        <v>0</v>
      </c>
      <c r="J38" s="15"/>
      <c r="K38" s="15"/>
    </row>
    <row r="39" spans="1:15" x14ac:dyDescent="0.25">
      <c r="A39" s="18"/>
      <c r="B39" s="28">
        <f>IF($B$11&gt;0,$B$11,0)</f>
        <v>3</v>
      </c>
      <c r="C39" s="23"/>
      <c r="D39" s="13"/>
      <c r="E39" s="13"/>
      <c r="F39" s="13"/>
      <c r="G39" s="61"/>
      <c r="H39" s="14">
        <f t="shared" si="2"/>
        <v>0</v>
      </c>
      <c r="I39" s="15">
        <f t="shared" si="3"/>
        <v>0</v>
      </c>
      <c r="J39" s="15"/>
      <c r="K39" s="15"/>
    </row>
    <row r="40" spans="1:15" x14ac:dyDescent="0.25">
      <c r="A40" s="18"/>
      <c r="B40" s="28">
        <f>IF($B$12&gt;0,$B$12,0)</f>
        <v>4</v>
      </c>
      <c r="C40" s="23"/>
      <c r="D40" s="13"/>
      <c r="E40" s="13"/>
      <c r="F40" s="13"/>
      <c r="G40" s="61"/>
      <c r="H40" s="14">
        <f t="shared" si="2"/>
        <v>0</v>
      </c>
      <c r="I40" s="15">
        <f t="shared" si="3"/>
        <v>0</v>
      </c>
      <c r="J40" s="15"/>
      <c r="K40" s="15"/>
    </row>
    <row r="41" spans="1:15" ht="14.25" customHeight="1" x14ac:dyDescent="0.25">
      <c r="A41" s="18"/>
      <c r="B41" s="28">
        <f>IF($B$13&gt;0,$B$13,0)</f>
        <v>5</v>
      </c>
      <c r="C41" s="23"/>
      <c r="D41" s="13"/>
      <c r="E41" s="13"/>
      <c r="F41" s="13"/>
      <c r="G41" s="61"/>
      <c r="H41" s="14">
        <f t="shared" si="2"/>
        <v>0</v>
      </c>
      <c r="I41" s="15">
        <f t="shared" si="3"/>
        <v>0</v>
      </c>
      <c r="J41" s="15"/>
      <c r="K41" s="15"/>
    </row>
    <row r="42" spans="1:15" ht="14.25" customHeight="1" x14ac:dyDescent="0.25">
      <c r="A42" s="18"/>
      <c r="B42" s="28">
        <v>6</v>
      </c>
      <c r="C42" s="23"/>
      <c r="D42" s="13"/>
      <c r="E42" s="13"/>
      <c r="F42" s="13"/>
      <c r="G42" s="61"/>
      <c r="H42" s="14">
        <f t="shared" si="2"/>
        <v>0</v>
      </c>
      <c r="I42" s="15">
        <f t="shared" si="3"/>
        <v>0</v>
      </c>
      <c r="J42" s="15"/>
      <c r="K42" s="15"/>
    </row>
    <row r="43" spans="1:15" x14ac:dyDescent="0.25">
      <c r="A43" s="18"/>
      <c r="B43" s="69">
        <f>IF($B$15&gt;0,$B$15,0)</f>
        <v>7</v>
      </c>
      <c r="C43" s="23"/>
      <c r="D43" s="13">
        <f>SUM(C37:C43)</f>
        <v>0</v>
      </c>
      <c r="E43" s="13"/>
      <c r="F43" s="14"/>
      <c r="G43" s="15"/>
      <c r="H43" s="14">
        <f t="shared" si="2"/>
        <v>0</v>
      </c>
      <c r="I43" s="15">
        <f t="shared" si="3"/>
        <v>0</v>
      </c>
      <c r="J43" s="115">
        <f>IF(D43&gt;(ROUND((240/6)*(7-(COUNTBLANK(C37:C43)))-0,0)),((C37+C38+C39+C40+C41+C42+C43)-(ROUND((240/6)*(7-(COUNTBLANK(C37:C43)))-0,0)))*$J$6,0)</f>
        <v>0</v>
      </c>
      <c r="K43" s="15">
        <f>IF(SUM(I37:I43)&gt;J43,SUM(I37:I43),J43)</f>
        <v>0</v>
      </c>
    </row>
    <row r="44" spans="1:15" x14ac:dyDescent="0.25">
      <c r="A44" s="18">
        <f>A37+4</f>
        <v>44943</v>
      </c>
      <c r="B44" s="60">
        <f>IF($B$9&gt;0,$B$9,0)</f>
        <v>1</v>
      </c>
      <c r="C44" s="23"/>
      <c r="D44" s="13"/>
      <c r="E44" s="13"/>
      <c r="F44" s="13"/>
      <c r="G44" s="61"/>
      <c r="H44" s="14">
        <f t="shared" si="2"/>
        <v>0</v>
      </c>
      <c r="I44" s="15">
        <f t="shared" si="3"/>
        <v>0</v>
      </c>
      <c r="J44" s="15"/>
      <c r="K44" s="15"/>
    </row>
    <row r="45" spans="1:15" x14ac:dyDescent="0.25">
      <c r="A45" s="18"/>
      <c r="B45" s="28">
        <f>IF($B$10&gt;0,$B$10,0)</f>
        <v>2</v>
      </c>
      <c r="C45" s="23"/>
      <c r="D45" s="13"/>
      <c r="E45" s="13"/>
      <c r="F45" s="13"/>
      <c r="G45" s="61"/>
      <c r="H45" s="14">
        <f t="shared" si="2"/>
        <v>0</v>
      </c>
      <c r="I45" s="15">
        <f t="shared" si="3"/>
        <v>0</v>
      </c>
      <c r="J45" s="15"/>
      <c r="K45" s="15"/>
    </row>
    <row r="46" spans="1:15" x14ac:dyDescent="0.25">
      <c r="A46" s="18"/>
      <c r="B46" s="28">
        <f>IF($B$11&gt;0,$B$11,0)</f>
        <v>3</v>
      </c>
      <c r="C46" s="23"/>
      <c r="D46" s="13"/>
      <c r="E46" s="13"/>
      <c r="F46" s="13"/>
      <c r="G46" s="61"/>
      <c r="H46" s="14">
        <f t="shared" si="2"/>
        <v>0</v>
      </c>
      <c r="I46" s="15">
        <f t="shared" si="3"/>
        <v>0</v>
      </c>
      <c r="J46" s="15"/>
      <c r="K46" s="15"/>
    </row>
    <row r="47" spans="1:15" x14ac:dyDescent="0.25">
      <c r="A47" s="18"/>
      <c r="B47" s="28">
        <f>IF($B$12&gt;0,$B$12,0)</f>
        <v>4</v>
      </c>
      <c r="C47" s="23"/>
      <c r="D47" s="13"/>
      <c r="E47" s="13"/>
      <c r="F47" s="13"/>
      <c r="G47" s="61"/>
      <c r="H47" s="14">
        <f t="shared" si="2"/>
        <v>0</v>
      </c>
      <c r="I47" s="15">
        <f t="shared" si="3"/>
        <v>0</v>
      </c>
      <c r="J47" s="15"/>
      <c r="K47" s="15"/>
    </row>
    <row r="48" spans="1:15" x14ac:dyDescent="0.25">
      <c r="A48" s="18"/>
      <c r="B48" s="28">
        <f>IF($B$13&gt;0,$B$13,0)</f>
        <v>5</v>
      </c>
      <c r="C48" s="23"/>
      <c r="D48" s="13"/>
      <c r="E48" s="13"/>
      <c r="F48" s="13"/>
      <c r="G48" s="61"/>
      <c r="H48" s="14">
        <f t="shared" si="2"/>
        <v>0</v>
      </c>
      <c r="I48" s="15">
        <f t="shared" si="3"/>
        <v>0</v>
      </c>
      <c r="J48" s="15"/>
      <c r="K48" s="15"/>
    </row>
    <row r="49" spans="1:11" x14ac:dyDescent="0.25">
      <c r="A49" s="18"/>
      <c r="B49" s="28">
        <v>6</v>
      </c>
      <c r="C49" s="23"/>
      <c r="D49" s="13"/>
      <c r="E49" s="13"/>
      <c r="F49" s="13"/>
      <c r="G49" s="61"/>
      <c r="H49" s="14">
        <f t="shared" si="2"/>
        <v>0</v>
      </c>
      <c r="I49" s="15">
        <f t="shared" si="3"/>
        <v>0</v>
      </c>
      <c r="J49" s="15"/>
      <c r="K49" s="15"/>
    </row>
    <row r="50" spans="1:11" x14ac:dyDescent="0.25">
      <c r="A50" s="18"/>
      <c r="B50" s="69">
        <f>IF($B$15&gt;0,$B$15,0)</f>
        <v>7</v>
      </c>
      <c r="C50" s="23"/>
      <c r="D50" s="13">
        <f>SUM(C44:C50)</f>
        <v>0</v>
      </c>
      <c r="E50" s="13"/>
      <c r="F50" s="14"/>
      <c r="G50" s="15"/>
      <c r="H50" s="14">
        <f t="shared" si="2"/>
        <v>0</v>
      </c>
      <c r="I50" s="15">
        <f t="shared" si="3"/>
        <v>0</v>
      </c>
      <c r="J50" s="115">
        <f>IF(D50&gt;(ROUND((240/6)*(7-(COUNTBLANK(C44:C50)))-0,0)),((C44+C45+C46+C47+C48+C49+C50)-(ROUND((240/6)*(7-(COUNTBLANK(C44:C50)))-0,0)))*$J$6,0)</f>
        <v>0</v>
      </c>
      <c r="K50" s="15">
        <f>IF(SUM(I44:I50)&gt;J50,SUM(I44:I50),J50)</f>
        <v>0</v>
      </c>
    </row>
    <row r="51" spans="1:11" x14ac:dyDescent="0.25">
      <c r="A51" s="18">
        <f>A44+1</f>
        <v>44944</v>
      </c>
      <c r="B51" s="60">
        <f>IF($B$9&gt;0,$B$9,0)</f>
        <v>1</v>
      </c>
      <c r="C51" s="23"/>
      <c r="D51" s="13"/>
      <c r="E51" s="13"/>
      <c r="F51" s="13"/>
      <c r="G51" s="61"/>
      <c r="H51" s="14">
        <f t="shared" si="2"/>
        <v>0</v>
      </c>
      <c r="I51" s="15">
        <f t="shared" si="3"/>
        <v>0</v>
      </c>
      <c r="J51" s="15"/>
      <c r="K51" s="15"/>
    </row>
    <row r="52" spans="1:11" x14ac:dyDescent="0.25">
      <c r="A52" s="18"/>
      <c r="B52" s="28">
        <f>IF($B$10&gt;0,$B$10,0)</f>
        <v>2</v>
      </c>
      <c r="C52" s="23"/>
      <c r="D52" s="13"/>
      <c r="E52" s="13"/>
      <c r="F52" s="13"/>
      <c r="G52" s="61"/>
      <c r="H52" s="14">
        <f t="shared" si="2"/>
        <v>0</v>
      </c>
      <c r="I52" s="15">
        <f t="shared" si="3"/>
        <v>0</v>
      </c>
      <c r="J52" s="15"/>
      <c r="K52" s="15"/>
    </row>
    <row r="53" spans="1:11" x14ac:dyDescent="0.25">
      <c r="A53" s="18"/>
      <c r="B53" s="28">
        <f>IF($B$11&gt;0,$B$11,0)</f>
        <v>3</v>
      </c>
      <c r="C53" s="23"/>
      <c r="D53" s="13"/>
      <c r="E53" s="13"/>
      <c r="F53" s="13"/>
      <c r="G53" s="61"/>
      <c r="H53" s="14">
        <f t="shared" si="2"/>
        <v>0</v>
      </c>
      <c r="I53" s="15">
        <f t="shared" si="3"/>
        <v>0</v>
      </c>
      <c r="J53" s="15"/>
      <c r="K53" s="15"/>
    </row>
    <row r="54" spans="1:11" x14ac:dyDescent="0.25">
      <c r="A54" s="18"/>
      <c r="B54" s="28">
        <f>IF($B$12&gt;0,$B$12,0)</f>
        <v>4</v>
      </c>
      <c r="C54" s="23"/>
      <c r="D54" s="13"/>
      <c r="E54" s="13"/>
      <c r="F54" s="13"/>
      <c r="G54" s="61"/>
      <c r="H54" s="14">
        <f t="shared" si="2"/>
        <v>0</v>
      </c>
      <c r="I54" s="15">
        <f t="shared" si="3"/>
        <v>0</v>
      </c>
      <c r="J54" s="15"/>
      <c r="K54" s="15"/>
    </row>
    <row r="55" spans="1:11" x14ac:dyDescent="0.25">
      <c r="A55" s="18"/>
      <c r="B55" s="28">
        <f>IF($B$13&gt;0,$B$13,0)</f>
        <v>5</v>
      </c>
      <c r="C55" s="23"/>
      <c r="D55" s="13"/>
      <c r="E55" s="13"/>
      <c r="F55" s="13"/>
      <c r="G55" s="61"/>
      <c r="H55" s="14">
        <f t="shared" si="2"/>
        <v>0</v>
      </c>
      <c r="I55" s="15">
        <f t="shared" si="3"/>
        <v>0</v>
      </c>
      <c r="J55" s="15"/>
      <c r="K55" s="15"/>
    </row>
    <row r="56" spans="1:11" x14ac:dyDescent="0.25">
      <c r="A56" s="18"/>
      <c r="B56" s="28">
        <v>6</v>
      </c>
      <c r="C56" s="23"/>
      <c r="D56" s="13"/>
      <c r="E56" s="13"/>
      <c r="F56" s="13"/>
      <c r="G56" s="61"/>
      <c r="H56" s="14">
        <f t="shared" si="2"/>
        <v>0</v>
      </c>
      <c r="I56" s="15">
        <f t="shared" si="3"/>
        <v>0</v>
      </c>
      <c r="J56" s="15"/>
      <c r="K56" s="15"/>
    </row>
    <row r="57" spans="1:11" x14ac:dyDescent="0.25">
      <c r="A57" s="18"/>
      <c r="B57" s="69">
        <f>IF($B$15&gt;0,$B$15,0)</f>
        <v>7</v>
      </c>
      <c r="C57" s="23"/>
      <c r="D57" s="13">
        <f>SUM(C51:C57)</f>
        <v>0</v>
      </c>
      <c r="E57" s="13"/>
      <c r="F57" s="14"/>
      <c r="G57" s="15"/>
      <c r="H57" s="14">
        <f t="shared" si="2"/>
        <v>0</v>
      </c>
      <c r="I57" s="15">
        <f t="shared" si="3"/>
        <v>0</v>
      </c>
      <c r="J57" s="115">
        <f>IF(D57&gt;(ROUND((240/6)*(7-(COUNTBLANK(C51:C57)))-0,0)),((C51+C52+C53+C54+C55+C56+C57)-(ROUND((240/6)*(7-(COUNTBLANK(C51:C57)))-0,0)))*$J$6,0)</f>
        <v>0</v>
      </c>
      <c r="K57" s="15">
        <f>IF(SUM(I51:I57)&gt;J57,SUM(I51:I57),J57)</f>
        <v>0</v>
      </c>
    </row>
    <row r="58" spans="1:11" x14ac:dyDescent="0.25">
      <c r="A58" s="18">
        <f>A51+1</f>
        <v>44945</v>
      </c>
      <c r="B58" s="60">
        <f t="shared" ref="B58" si="4">IF($B$9&gt;0,$B$9,0)</f>
        <v>1</v>
      </c>
      <c r="C58" s="23"/>
      <c r="D58" s="13"/>
      <c r="E58" s="13"/>
      <c r="F58" s="13"/>
      <c r="G58" s="61"/>
      <c r="H58" s="14">
        <f t="shared" si="2"/>
        <v>0</v>
      </c>
      <c r="I58" s="15">
        <f t="shared" si="3"/>
        <v>0</v>
      </c>
      <c r="J58" s="15"/>
      <c r="K58" s="15"/>
    </row>
    <row r="59" spans="1:11" x14ac:dyDescent="0.25">
      <c r="A59" s="18"/>
      <c r="B59" s="28">
        <f t="shared" ref="B59" si="5">IF($B$10&gt;0,$B$10,0)</f>
        <v>2</v>
      </c>
      <c r="C59" s="23"/>
      <c r="D59" s="13"/>
      <c r="E59" s="13"/>
      <c r="F59" s="13"/>
      <c r="G59" s="61"/>
      <c r="H59" s="14">
        <f t="shared" si="2"/>
        <v>0</v>
      </c>
      <c r="I59" s="15">
        <f t="shared" si="3"/>
        <v>0</v>
      </c>
      <c r="J59" s="15"/>
      <c r="K59" s="15"/>
    </row>
    <row r="60" spans="1:11" x14ac:dyDescent="0.25">
      <c r="A60" s="18"/>
      <c r="B60" s="28">
        <f t="shared" ref="B60" si="6">IF($B$11&gt;0,$B$11,0)</f>
        <v>3</v>
      </c>
      <c r="C60" s="23"/>
      <c r="D60" s="13"/>
      <c r="E60" s="13"/>
      <c r="F60" s="13"/>
      <c r="G60" s="61"/>
      <c r="H60" s="14">
        <f t="shared" si="2"/>
        <v>0</v>
      </c>
      <c r="I60" s="15">
        <f t="shared" si="3"/>
        <v>0</v>
      </c>
      <c r="J60" s="15"/>
      <c r="K60" s="15"/>
    </row>
    <row r="61" spans="1:11" x14ac:dyDescent="0.25">
      <c r="A61" s="18"/>
      <c r="B61" s="28">
        <f t="shared" ref="B61" si="7">IF($B$12&gt;0,$B$12,0)</f>
        <v>4</v>
      </c>
      <c r="C61" s="23"/>
      <c r="D61" s="13"/>
      <c r="E61" s="13"/>
      <c r="F61" s="13"/>
      <c r="G61" s="61"/>
      <c r="H61" s="14">
        <f t="shared" si="2"/>
        <v>0</v>
      </c>
      <c r="I61" s="15">
        <f t="shared" si="3"/>
        <v>0</v>
      </c>
      <c r="J61" s="15"/>
      <c r="K61" s="15"/>
    </row>
    <row r="62" spans="1:11" x14ac:dyDescent="0.25">
      <c r="A62" s="18"/>
      <c r="B62" s="28">
        <f t="shared" ref="B62" si="8">IF($B$13&gt;0,$B$13,0)</f>
        <v>5</v>
      </c>
      <c r="C62" s="23"/>
      <c r="D62" s="13"/>
      <c r="E62" s="13"/>
      <c r="F62" s="13"/>
      <c r="G62" s="61"/>
      <c r="H62" s="14">
        <f t="shared" si="2"/>
        <v>0</v>
      </c>
      <c r="I62" s="15">
        <f t="shared" si="3"/>
        <v>0</v>
      </c>
      <c r="J62" s="15"/>
      <c r="K62" s="15"/>
    </row>
    <row r="63" spans="1:11" x14ac:dyDescent="0.25">
      <c r="A63" s="18"/>
      <c r="B63" s="28">
        <v>6</v>
      </c>
      <c r="C63" s="23"/>
      <c r="D63" s="13"/>
      <c r="E63" s="13"/>
      <c r="F63" s="13"/>
      <c r="G63" s="61"/>
      <c r="H63" s="14">
        <f t="shared" si="2"/>
        <v>0</v>
      </c>
      <c r="I63" s="15">
        <f t="shared" si="3"/>
        <v>0</v>
      </c>
      <c r="J63" s="15"/>
      <c r="K63" s="15"/>
    </row>
    <row r="64" spans="1:11" x14ac:dyDescent="0.25">
      <c r="A64" s="18"/>
      <c r="B64" s="28">
        <f t="shared" ref="B64" si="9">IF($B$15&gt;0,$B$15,0)</f>
        <v>7</v>
      </c>
      <c r="C64" s="116"/>
      <c r="D64" s="13">
        <f>SUM(C58:C64)</f>
        <v>0</v>
      </c>
      <c r="E64" s="13"/>
      <c r="F64" s="14"/>
      <c r="G64" s="15"/>
      <c r="H64" s="14">
        <f t="shared" si="2"/>
        <v>0</v>
      </c>
      <c r="I64" s="15">
        <f t="shared" si="3"/>
        <v>0</v>
      </c>
      <c r="J64" s="115">
        <f>IF(D64&gt;(ROUND((240/6)*(7-(COUNTBLANK(C58:C64)))-0,0)),((C58+C59+C60+C61+C62+C63+C64)-(ROUND((240/6)*(7-(COUNTBLANK(C58:C64)))-0,0)))*$J$6,0)</f>
        <v>0</v>
      </c>
      <c r="K64" s="15">
        <f>IF(SUM(I58:I64)&gt;J64,SUM(I58:I64),J64)</f>
        <v>0</v>
      </c>
    </row>
    <row r="65" spans="1:15" x14ac:dyDescent="0.25">
      <c r="A65" s="18">
        <f>A58+1</f>
        <v>44946</v>
      </c>
      <c r="B65" s="60">
        <f>IF($B$9&gt;0,$B$9,0)</f>
        <v>1</v>
      </c>
      <c r="C65" s="23"/>
      <c r="D65" s="13"/>
      <c r="E65" s="13"/>
      <c r="F65" s="13"/>
      <c r="G65" s="61"/>
      <c r="H65" s="14">
        <f t="shared" si="2"/>
        <v>0</v>
      </c>
      <c r="I65" s="15">
        <f t="shared" si="3"/>
        <v>0</v>
      </c>
      <c r="J65" s="15"/>
      <c r="K65" s="15"/>
    </row>
    <row r="66" spans="1:15" x14ac:dyDescent="0.25">
      <c r="A66" s="18"/>
      <c r="B66" s="28">
        <f>IF($B$10&gt;0,$B$10,0)</f>
        <v>2</v>
      </c>
      <c r="C66" s="23"/>
      <c r="D66" s="13"/>
      <c r="E66" s="13"/>
      <c r="F66" s="13"/>
      <c r="G66" s="61"/>
      <c r="H66" s="14">
        <f t="shared" si="2"/>
        <v>0</v>
      </c>
      <c r="I66" s="15">
        <f t="shared" si="3"/>
        <v>0</v>
      </c>
      <c r="J66" s="15"/>
      <c r="K66" s="15"/>
    </row>
    <row r="67" spans="1:15" x14ac:dyDescent="0.25">
      <c r="A67" s="18"/>
      <c r="B67" s="28">
        <f>IF($B$11&gt;0,$B$11,0)</f>
        <v>3</v>
      </c>
      <c r="C67" s="23"/>
      <c r="D67" s="13"/>
      <c r="E67" s="13"/>
      <c r="F67" s="13"/>
      <c r="G67" s="61"/>
      <c r="H67" s="14">
        <f t="shared" si="2"/>
        <v>0</v>
      </c>
      <c r="I67" s="15">
        <f t="shared" si="3"/>
        <v>0</v>
      </c>
      <c r="J67" s="15"/>
      <c r="K67" s="15"/>
    </row>
    <row r="68" spans="1:15" x14ac:dyDescent="0.25">
      <c r="A68" s="18"/>
      <c r="B68" s="28">
        <f>IF($B$12&gt;0,$B$12,0)</f>
        <v>4</v>
      </c>
      <c r="C68" s="23"/>
      <c r="D68" s="13"/>
      <c r="E68" s="13"/>
      <c r="F68" s="13"/>
      <c r="G68" s="61"/>
      <c r="H68" s="14">
        <f t="shared" si="2"/>
        <v>0</v>
      </c>
      <c r="I68" s="15">
        <f t="shared" si="3"/>
        <v>0</v>
      </c>
      <c r="J68" s="15"/>
      <c r="K68" s="15"/>
      <c r="O68" s="62"/>
    </row>
    <row r="69" spans="1:15" x14ac:dyDescent="0.25">
      <c r="A69" s="18"/>
      <c r="B69" s="28">
        <f>IF($B$13&gt;0,$B$13,0)</f>
        <v>5</v>
      </c>
      <c r="C69" s="23"/>
      <c r="D69" s="13"/>
      <c r="E69" s="13"/>
      <c r="F69" s="13"/>
      <c r="G69" s="61"/>
      <c r="H69" s="14">
        <f t="shared" si="2"/>
        <v>0</v>
      </c>
      <c r="I69" s="15">
        <f t="shared" si="3"/>
        <v>0</v>
      </c>
      <c r="J69" s="15"/>
      <c r="K69" s="15"/>
      <c r="O69" s="62"/>
    </row>
    <row r="70" spans="1:15" x14ac:dyDescent="0.25">
      <c r="A70" s="18"/>
      <c r="B70" s="28">
        <v>6</v>
      </c>
      <c r="C70" s="23"/>
      <c r="D70" s="13"/>
      <c r="E70" s="13"/>
      <c r="F70" s="13"/>
      <c r="G70" s="61"/>
      <c r="H70" s="14">
        <f t="shared" si="2"/>
        <v>0</v>
      </c>
      <c r="I70" s="15">
        <f t="shared" si="3"/>
        <v>0</v>
      </c>
      <c r="J70" s="15"/>
      <c r="K70" s="15"/>
      <c r="O70" s="62"/>
    </row>
    <row r="71" spans="1:15" x14ac:dyDescent="0.25">
      <c r="A71" s="18"/>
      <c r="B71" s="69">
        <f>IF($B$15&gt;0,$B$15,0)</f>
        <v>7</v>
      </c>
      <c r="C71" s="23"/>
      <c r="D71" s="13">
        <f>SUM(C65:C71)</f>
        <v>0</v>
      </c>
      <c r="E71" s="13"/>
      <c r="F71" s="14"/>
      <c r="G71" s="15"/>
      <c r="H71" s="14">
        <f t="shared" si="2"/>
        <v>0</v>
      </c>
      <c r="I71" s="15">
        <f t="shared" si="3"/>
        <v>0</v>
      </c>
      <c r="J71" s="115">
        <f>IF(D71&gt;(ROUND((240/6)*(7-(COUNTBLANK(C65:C71)))-0,0)),((C65+C66+C67+C68+C69+C70+C71)-(ROUND((240/6)*(7-(COUNTBLANK(C65:C71)))-0,0)))*$J$6,0)</f>
        <v>0</v>
      </c>
      <c r="K71" s="15">
        <f>IF(SUM(I65:I71)&gt;J71,SUM(I65:I71),J71)</f>
        <v>0</v>
      </c>
    </row>
    <row r="72" spans="1:15" x14ac:dyDescent="0.25">
      <c r="A72" s="18">
        <f>A65+3</f>
        <v>44949</v>
      </c>
      <c r="B72" s="60">
        <f>IF($B$9&gt;0,$B$9,0)</f>
        <v>1</v>
      </c>
      <c r="C72" s="23"/>
      <c r="D72" s="13"/>
      <c r="E72" s="13"/>
      <c r="F72" s="13"/>
      <c r="G72" s="61"/>
      <c r="H72" s="14">
        <f t="shared" si="2"/>
        <v>0</v>
      </c>
      <c r="I72" s="15">
        <f t="shared" si="3"/>
        <v>0</v>
      </c>
      <c r="J72" s="15"/>
      <c r="K72" s="15"/>
    </row>
    <row r="73" spans="1:15" x14ac:dyDescent="0.25">
      <c r="A73" s="18"/>
      <c r="B73" s="28">
        <f>IF($B$10&gt;0,$B$10,0)</f>
        <v>2</v>
      </c>
      <c r="C73" s="23"/>
      <c r="D73" s="13"/>
      <c r="E73" s="13"/>
      <c r="F73" s="13"/>
      <c r="G73" s="61"/>
      <c r="H73" s="14">
        <f t="shared" si="2"/>
        <v>0</v>
      </c>
      <c r="I73" s="15">
        <f t="shared" si="3"/>
        <v>0</v>
      </c>
      <c r="J73" s="15"/>
      <c r="K73" s="15"/>
    </row>
    <row r="74" spans="1:15" x14ac:dyDescent="0.25">
      <c r="A74" s="18"/>
      <c r="B74" s="28">
        <f>IF($B$11&gt;0,$B$11,0)</f>
        <v>3</v>
      </c>
      <c r="C74" s="23"/>
      <c r="D74" s="13"/>
      <c r="E74" s="13"/>
      <c r="F74" s="13"/>
      <c r="G74" s="61"/>
      <c r="H74" s="14">
        <f t="shared" si="2"/>
        <v>0</v>
      </c>
      <c r="I74" s="15">
        <f t="shared" si="3"/>
        <v>0</v>
      </c>
      <c r="J74" s="15"/>
      <c r="K74" s="15"/>
    </row>
    <row r="75" spans="1:15" x14ac:dyDescent="0.25">
      <c r="A75" s="18"/>
      <c r="B75" s="28">
        <f>IF($B$12&gt;0,$B$12,0)</f>
        <v>4</v>
      </c>
      <c r="C75" s="23"/>
      <c r="D75" s="13"/>
      <c r="E75" s="13"/>
      <c r="F75" s="13"/>
      <c r="G75" s="61"/>
      <c r="H75" s="14">
        <f t="shared" ref="H75:H120" si="10">IF(C75&gt;$C$6,(C75-$C$6)*$F$6,0)</f>
        <v>0</v>
      </c>
      <c r="I75" s="15">
        <f t="shared" ref="I75:I120" si="11">H75</f>
        <v>0</v>
      </c>
      <c r="J75" s="15"/>
      <c r="K75" s="15"/>
      <c r="O75" s="62"/>
    </row>
    <row r="76" spans="1:15" x14ac:dyDescent="0.25">
      <c r="A76" s="18"/>
      <c r="B76" s="28">
        <f>IF($B$13&gt;0,$B$13,0)</f>
        <v>5</v>
      </c>
      <c r="C76" s="23"/>
      <c r="D76" s="13"/>
      <c r="E76" s="13"/>
      <c r="F76" s="13"/>
      <c r="G76" s="61"/>
      <c r="H76" s="14">
        <f t="shared" si="10"/>
        <v>0</v>
      </c>
      <c r="I76" s="15">
        <f t="shared" si="11"/>
        <v>0</v>
      </c>
      <c r="J76" s="15"/>
      <c r="K76" s="15"/>
      <c r="O76" s="62"/>
    </row>
    <row r="77" spans="1:15" x14ac:dyDescent="0.25">
      <c r="A77" s="18"/>
      <c r="B77" s="28">
        <v>6</v>
      </c>
      <c r="C77" s="23"/>
      <c r="D77" s="13"/>
      <c r="E77" s="13"/>
      <c r="F77" s="13"/>
      <c r="G77" s="61"/>
      <c r="H77" s="14">
        <f t="shared" si="10"/>
        <v>0</v>
      </c>
      <c r="I77" s="15">
        <f t="shared" si="11"/>
        <v>0</v>
      </c>
      <c r="J77" s="15"/>
      <c r="K77" s="15"/>
      <c r="O77" s="62"/>
    </row>
    <row r="78" spans="1:15" x14ac:dyDescent="0.25">
      <c r="A78" s="18"/>
      <c r="B78" s="69">
        <f>IF($B$15&gt;0,$B$15,0)</f>
        <v>7</v>
      </c>
      <c r="C78" s="23"/>
      <c r="D78" s="13">
        <f>SUM(C72:C78)</f>
        <v>0</v>
      </c>
      <c r="E78" s="13"/>
      <c r="F78" s="14"/>
      <c r="G78" s="15"/>
      <c r="H78" s="14">
        <f t="shared" si="10"/>
        <v>0</v>
      </c>
      <c r="I78" s="15">
        <f t="shared" si="11"/>
        <v>0</v>
      </c>
      <c r="J78" s="115">
        <f>IF(D78&gt;(ROUND((240/6)*(7-(COUNTBLANK(C72:C78)))-0,0)),((C72+C73+C74+C75+C76+C77+C78)-(ROUND((240/6)*(7-(COUNTBLANK(C72:C78)))-0,0)))*$J$6,0)</f>
        <v>0</v>
      </c>
      <c r="K78" s="15">
        <f>IF(SUM(I72:I78)&gt;J78,SUM(I72:I78),J78)</f>
        <v>0</v>
      </c>
    </row>
    <row r="79" spans="1:15" x14ac:dyDescent="0.25">
      <c r="A79" s="18">
        <f>A72+1</f>
        <v>44950</v>
      </c>
      <c r="B79" s="60">
        <f>IF($B$9&gt;0,$B$9,0)</f>
        <v>1</v>
      </c>
      <c r="C79" s="23"/>
      <c r="D79" s="13"/>
      <c r="E79" s="13"/>
      <c r="F79" s="13"/>
      <c r="G79" s="61"/>
      <c r="H79" s="14">
        <f t="shared" si="10"/>
        <v>0</v>
      </c>
      <c r="I79" s="15">
        <f t="shared" si="11"/>
        <v>0</v>
      </c>
      <c r="J79" s="15"/>
      <c r="K79" s="15"/>
    </row>
    <row r="80" spans="1:15" x14ac:dyDescent="0.25">
      <c r="A80" s="18"/>
      <c r="B80" s="28">
        <f>IF($B$10&gt;0,$B$10,0)</f>
        <v>2</v>
      </c>
      <c r="C80" s="23"/>
      <c r="D80" s="13"/>
      <c r="E80" s="13"/>
      <c r="F80" s="13"/>
      <c r="G80" s="61"/>
      <c r="H80" s="14">
        <f t="shared" si="10"/>
        <v>0</v>
      </c>
      <c r="I80" s="15">
        <f t="shared" si="11"/>
        <v>0</v>
      </c>
      <c r="J80" s="15"/>
      <c r="K80" s="15"/>
    </row>
    <row r="81" spans="1:15" x14ac:dyDescent="0.25">
      <c r="A81" s="18"/>
      <c r="B81" s="28">
        <f>IF($B$11&gt;0,$B$11,0)</f>
        <v>3</v>
      </c>
      <c r="C81" s="23"/>
      <c r="D81" s="13"/>
      <c r="E81" s="13"/>
      <c r="F81" s="13"/>
      <c r="G81" s="61"/>
      <c r="H81" s="14">
        <f t="shared" si="10"/>
        <v>0</v>
      </c>
      <c r="I81" s="15">
        <f t="shared" si="11"/>
        <v>0</v>
      </c>
      <c r="J81" s="15"/>
      <c r="K81" s="15"/>
    </row>
    <row r="82" spans="1:15" x14ac:dyDescent="0.25">
      <c r="A82" s="18"/>
      <c r="B82" s="28">
        <f>IF($B$12&gt;0,$B$12,0)</f>
        <v>4</v>
      </c>
      <c r="C82" s="23"/>
      <c r="D82" s="13"/>
      <c r="E82" s="13"/>
      <c r="F82" s="13"/>
      <c r="G82" s="61"/>
      <c r="H82" s="14">
        <f t="shared" si="10"/>
        <v>0</v>
      </c>
      <c r="I82" s="15">
        <f t="shared" si="11"/>
        <v>0</v>
      </c>
      <c r="J82" s="15"/>
      <c r="K82" s="15"/>
    </row>
    <row r="83" spans="1:15" ht="14.25" customHeight="1" x14ac:dyDescent="0.25">
      <c r="A83" s="18"/>
      <c r="B83" s="28">
        <f>IF($B$13&gt;0,$B$13,0)</f>
        <v>5</v>
      </c>
      <c r="C83" s="23"/>
      <c r="D83" s="13"/>
      <c r="E83" s="13"/>
      <c r="F83" s="13"/>
      <c r="G83" s="61"/>
      <c r="H83" s="14">
        <f t="shared" si="10"/>
        <v>0</v>
      </c>
      <c r="I83" s="15">
        <f t="shared" si="11"/>
        <v>0</v>
      </c>
      <c r="J83" s="15"/>
      <c r="K83" s="15"/>
    </row>
    <row r="84" spans="1:15" ht="14.25" customHeight="1" x14ac:dyDescent="0.25">
      <c r="A84" s="18"/>
      <c r="B84" s="28">
        <v>6</v>
      </c>
      <c r="C84" s="23"/>
      <c r="D84" s="13"/>
      <c r="E84" s="13"/>
      <c r="F84" s="13"/>
      <c r="G84" s="61"/>
      <c r="H84" s="14">
        <f t="shared" si="10"/>
        <v>0</v>
      </c>
      <c r="I84" s="15">
        <f t="shared" si="11"/>
        <v>0</v>
      </c>
      <c r="J84" s="15"/>
      <c r="K84" s="15"/>
    </row>
    <row r="85" spans="1:15" x14ac:dyDescent="0.25">
      <c r="A85" s="18"/>
      <c r="B85" s="69">
        <f>IF($B$15&gt;0,$B$15,0)</f>
        <v>7</v>
      </c>
      <c r="C85" s="23"/>
      <c r="D85" s="13">
        <f>SUM(C79:C85)</f>
        <v>0</v>
      </c>
      <c r="E85" s="13"/>
      <c r="F85" s="14"/>
      <c r="G85" s="15"/>
      <c r="H85" s="14">
        <f t="shared" si="10"/>
        <v>0</v>
      </c>
      <c r="I85" s="15">
        <f t="shared" si="11"/>
        <v>0</v>
      </c>
      <c r="J85" s="115">
        <f>IF(D85&gt;(ROUND((240/6)*(7-(COUNTBLANK(C79:C85)))-0,0)),((C79+C80+C81+C82+C83+C84+C85)-(ROUND((240/6)*(7-(COUNTBLANK(C79:C85)))-0,0)))*$J$6,0)</f>
        <v>0</v>
      </c>
      <c r="K85" s="15">
        <f>IF(SUM(I79:I85)&gt;J85,SUM(I79:I85),J85)</f>
        <v>0</v>
      </c>
    </row>
    <row r="86" spans="1:15" x14ac:dyDescent="0.25">
      <c r="A86" s="18">
        <f>A79+1</f>
        <v>44951</v>
      </c>
      <c r="B86" s="60">
        <f>IF($B$9&gt;0,$B$9,0)</f>
        <v>1</v>
      </c>
      <c r="C86" s="23"/>
      <c r="D86" s="13"/>
      <c r="E86" s="13"/>
      <c r="F86" s="13"/>
      <c r="G86" s="61"/>
      <c r="H86" s="14">
        <f t="shared" si="10"/>
        <v>0</v>
      </c>
      <c r="I86" s="15">
        <f t="shared" si="11"/>
        <v>0</v>
      </c>
      <c r="J86" s="15"/>
      <c r="K86" s="15"/>
    </row>
    <row r="87" spans="1:15" x14ac:dyDescent="0.25">
      <c r="A87" s="18"/>
      <c r="B87" s="28">
        <f>IF($B$10&gt;0,$B$10,0)</f>
        <v>2</v>
      </c>
      <c r="C87" s="23"/>
      <c r="D87" s="13"/>
      <c r="E87" s="13"/>
      <c r="F87" s="13"/>
      <c r="G87" s="61"/>
      <c r="H87" s="14">
        <f t="shared" si="10"/>
        <v>0</v>
      </c>
      <c r="I87" s="15">
        <f t="shared" si="11"/>
        <v>0</v>
      </c>
      <c r="J87" s="15"/>
      <c r="K87" s="15"/>
    </row>
    <row r="88" spans="1:15" x14ac:dyDescent="0.25">
      <c r="A88" s="18"/>
      <c r="B88" s="28">
        <f>IF($B$11&gt;0,$B$11,0)</f>
        <v>3</v>
      </c>
      <c r="C88" s="23"/>
      <c r="D88" s="13"/>
      <c r="E88" s="13"/>
      <c r="F88" s="13"/>
      <c r="G88" s="61"/>
      <c r="H88" s="14">
        <f t="shared" si="10"/>
        <v>0</v>
      </c>
      <c r="I88" s="15">
        <f t="shared" si="11"/>
        <v>0</v>
      </c>
      <c r="J88" s="15"/>
      <c r="K88" s="15"/>
    </row>
    <row r="89" spans="1:15" x14ac:dyDescent="0.25">
      <c r="A89" s="18"/>
      <c r="B89" s="28">
        <f>IF($B$12&gt;0,$B$12,0)</f>
        <v>4</v>
      </c>
      <c r="C89" s="23"/>
      <c r="D89" s="13"/>
      <c r="E89" s="13"/>
      <c r="F89" s="13"/>
      <c r="G89" s="61"/>
      <c r="H89" s="14">
        <f t="shared" si="10"/>
        <v>0</v>
      </c>
      <c r="I89" s="15">
        <f t="shared" si="11"/>
        <v>0</v>
      </c>
      <c r="J89" s="15"/>
      <c r="K89" s="15"/>
    </row>
    <row r="90" spans="1:15" x14ac:dyDescent="0.25">
      <c r="A90" s="18"/>
      <c r="B90" s="28">
        <f>IF($B$13&gt;0,$B$13,0)</f>
        <v>5</v>
      </c>
      <c r="C90" s="23"/>
      <c r="D90" s="13"/>
      <c r="E90" s="13"/>
      <c r="F90" s="13"/>
      <c r="G90" s="61"/>
      <c r="H90" s="14">
        <f t="shared" si="10"/>
        <v>0</v>
      </c>
      <c r="I90" s="15">
        <f t="shared" si="11"/>
        <v>0</v>
      </c>
      <c r="J90" s="15"/>
      <c r="K90" s="15"/>
    </row>
    <row r="91" spans="1:15" x14ac:dyDescent="0.25">
      <c r="A91" s="18"/>
      <c r="B91" s="28">
        <v>6</v>
      </c>
      <c r="C91" s="23"/>
      <c r="D91" s="13"/>
      <c r="E91" s="13"/>
      <c r="F91" s="13"/>
      <c r="G91" s="61"/>
      <c r="H91" s="14">
        <f t="shared" si="10"/>
        <v>0</v>
      </c>
      <c r="I91" s="15">
        <f t="shared" si="11"/>
        <v>0</v>
      </c>
      <c r="J91" s="15"/>
      <c r="K91" s="15"/>
    </row>
    <row r="92" spans="1:15" x14ac:dyDescent="0.25">
      <c r="A92" s="18"/>
      <c r="B92" s="69">
        <f>IF($B$15&gt;0,$B$15,0)</f>
        <v>7</v>
      </c>
      <c r="C92" s="23"/>
      <c r="D92" s="13">
        <f>SUM(C86:C92)</f>
        <v>0</v>
      </c>
      <c r="E92" s="13"/>
      <c r="F92" s="14"/>
      <c r="G92" s="15"/>
      <c r="H92" s="14">
        <f t="shared" si="10"/>
        <v>0</v>
      </c>
      <c r="I92" s="15">
        <f t="shared" si="11"/>
        <v>0</v>
      </c>
      <c r="J92" s="115">
        <f>IF(D92&gt;(ROUND((240/6)*(7-(COUNTBLANK(C86:C92)))-0,0)),((C86+C87+C88+C89+C90+C91+C92)-(ROUND((240/6)*(7-(COUNTBLANK(C86:C92)))-0,0)))*$J$6,0)</f>
        <v>0</v>
      </c>
      <c r="K92" s="15">
        <f>IF(SUM(I86:I92)&gt;J92,SUM(I86:I92),J92)</f>
        <v>0</v>
      </c>
    </row>
    <row r="93" spans="1:15" x14ac:dyDescent="0.25">
      <c r="A93" s="18">
        <f>A86+1</f>
        <v>44952</v>
      </c>
      <c r="B93" s="60">
        <f>IF($B$9&gt;0,$B$9,0)</f>
        <v>1</v>
      </c>
      <c r="C93" s="23"/>
      <c r="D93" s="13"/>
      <c r="E93" s="13"/>
      <c r="F93" s="13"/>
      <c r="G93" s="61"/>
      <c r="H93" s="14">
        <f t="shared" si="10"/>
        <v>0</v>
      </c>
      <c r="I93" s="15">
        <f t="shared" si="11"/>
        <v>0</v>
      </c>
      <c r="J93" s="15"/>
      <c r="K93" s="15"/>
    </row>
    <row r="94" spans="1:15" x14ac:dyDescent="0.25">
      <c r="A94" s="18"/>
      <c r="B94" s="28">
        <f>IF($B$10&gt;0,$B$10,0)</f>
        <v>2</v>
      </c>
      <c r="C94" s="23"/>
      <c r="D94" s="13"/>
      <c r="E94" s="13"/>
      <c r="F94" s="13"/>
      <c r="G94" s="61"/>
      <c r="H94" s="14">
        <f t="shared" si="10"/>
        <v>0</v>
      </c>
      <c r="I94" s="15">
        <f t="shared" si="11"/>
        <v>0</v>
      </c>
      <c r="J94" s="15"/>
      <c r="K94" s="15"/>
    </row>
    <row r="95" spans="1:15" x14ac:dyDescent="0.25">
      <c r="A95" s="18"/>
      <c r="B95" s="28">
        <f>IF($B$11&gt;0,$B$11,0)</f>
        <v>3</v>
      </c>
      <c r="C95" s="23"/>
      <c r="D95" s="13"/>
      <c r="E95" s="13"/>
      <c r="F95" s="13"/>
      <c r="G95" s="61"/>
      <c r="H95" s="14">
        <f t="shared" si="10"/>
        <v>0</v>
      </c>
      <c r="I95" s="15">
        <f t="shared" si="11"/>
        <v>0</v>
      </c>
      <c r="J95" s="15"/>
      <c r="K95" s="15"/>
    </row>
    <row r="96" spans="1:15" x14ac:dyDescent="0.25">
      <c r="A96" s="18"/>
      <c r="B96" s="28">
        <f>IF($B$12&gt;0,$B$12,0)</f>
        <v>4</v>
      </c>
      <c r="C96" s="23"/>
      <c r="D96" s="13"/>
      <c r="E96" s="13"/>
      <c r="F96" s="13"/>
      <c r="G96" s="61"/>
      <c r="H96" s="14">
        <f t="shared" si="10"/>
        <v>0</v>
      </c>
      <c r="I96" s="15">
        <f t="shared" si="11"/>
        <v>0</v>
      </c>
      <c r="J96" s="15"/>
      <c r="K96" s="15"/>
      <c r="O96" s="62"/>
    </row>
    <row r="97" spans="1:15" x14ac:dyDescent="0.25">
      <c r="A97" s="18"/>
      <c r="B97" s="28">
        <f>IF($B$13&gt;0,$B$13,0)</f>
        <v>5</v>
      </c>
      <c r="C97" s="23"/>
      <c r="D97" s="13"/>
      <c r="E97" s="13"/>
      <c r="F97" s="13"/>
      <c r="G97" s="61"/>
      <c r="H97" s="14">
        <f t="shared" si="10"/>
        <v>0</v>
      </c>
      <c r="I97" s="15">
        <f t="shared" si="11"/>
        <v>0</v>
      </c>
      <c r="J97" s="15"/>
      <c r="K97" s="15"/>
      <c r="O97" s="62"/>
    </row>
    <row r="98" spans="1:15" x14ac:dyDescent="0.25">
      <c r="A98" s="18"/>
      <c r="B98" s="28">
        <v>6</v>
      </c>
      <c r="C98" s="23"/>
      <c r="D98" s="13"/>
      <c r="E98" s="13"/>
      <c r="F98" s="13"/>
      <c r="G98" s="61"/>
      <c r="H98" s="14">
        <f t="shared" si="10"/>
        <v>0</v>
      </c>
      <c r="I98" s="15">
        <f t="shared" si="11"/>
        <v>0</v>
      </c>
      <c r="J98" s="15"/>
      <c r="K98" s="15"/>
      <c r="O98" s="62"/>
    </row>
    <row r="99" spans="1:15" x14ac:dyDescent="0.25">
      <c r="A99" s="18"/>
      <c r="B99" s="69">
        <f>IF($B$15&gt;0,$B$15,0)</f>
        <v>7</v>
      </c>
      <c r="C99" s="23"/>
      <c r="D99" s="13">
        <f>SUM(C93:C99)</f>
        <v>0</v>
      </c>
      <c r="E99" s="13"/>
      <c r="F99" s="14"/>
      <c r="G99" s="15"/>
      <c r="H99" s="14">
        <f t="shared" si="10"/>
        <v>0</v>
      </c>
      <c r="I99" s="15">
        <f t="shared" si="11"/>
        <v>0</v>
      </c>
      <c r="J99" s="115">
        <f>IF(D99&gt;(ROUND((240/6)*(7-(COUNTBLANK(C93:C99)))-0,0)),((C93+C94+C95+C96+C97+C98+C99)-(ROUND((240/6)*(7-(COUNTBLANK(C93:C99)))-0,0)))*$J$6,0)</f>
        <v>0</v>
      </c>
      <c r="K99" s="15">
        <f>IF(SUM(I93:I99)&gt;J99,SUM(I93:I99),J99)</f>
        <v>0</v>
      </c>
    </row>
    <row r="100" spans="1:15" x14ac:dyDescent="0.25">
      <c r="A100" s="18">
        <f>A93+1</f>
        <v>44953</v>
      </c>
      <c r="B100" s="60">
        <f>IF($B$9&gt;0,$B$9,0)</f>
        <v>1</v>
      </c>
      <c r="C100" s="23"/>
      <c r="D100" s="13"/>
      <c r="E100" s="13"/>
      <c r="F100" s="13"/>
      <c r="G100" s="61"/>
      <c r="H100" s="14">
        <f t="shared" si="10"/>
        <v>0</v>
      </c>
      <c r="I100" s="15">
        <f t="shared" si="11"/>
        <v>0</v>
      </c>
      <c r="J100" s="15"/>
      <c r="K100" s="15"/>
    </row>
    <row r="101" spans="1:15" x14ac:dyDescent="0.25">
      <c r="A101" s="18"/>
      <c r="B101" s="28">
        <f>IF($B$10&gt;0,$B$10,0)</f>
        <v>2</v>
      </c>
      <c r="C101" s="23"/>
      <c r="D101" s="13"/>
      <c r="E101" s="13"/>
      <c r="F101" s="13"/>
      <c r="G101" s="61"/>
      <c r="H101" s="14">
        <f t="shared" si="10"/>
        <v>0</v>
      </c>
      <c r="I101" s="15">
        <f t="shared" si="11"/>
        <v>0</v>
      </c>
      <c r="J101" s="15"/>
      <c r="K101" s="15"/>
    </row>
    <row r="102" spans="1:15" x14ac:dyDescent="0.25">
      <c r="A102" s="18"/>
      <c r="B102" s="28">
        <f>IF($B$11&gt;0,$B$11,0)</f>
        <v>3</v>
      </c>
      <c r="C102" s="23"/>
      <c r="D102" s="13"/>
      <c r="E102" s="13"/>
      <c r="F102" s="13"/>
      <c r="G102" s="61"/>
      <c r="H102" s="14">
        <f t="shared" si="10"/>
        <v>0</v>
      </c>
      <c r="I102" s="15">
        <f t="shared" si="11"/>
        <v>0</v>
      </c>
      <c r="J102" s="15"/>
      <c r="K102" s="15"/>
    </row>
    <row r="103" spans="1:15" x14ac:dyDescent="0.25">
      <c r="A103" s="18"/>
      <c r="B103" s="28">
        <f>IF($B$12&gt;0,$B$12,0)</f>
        <v>4</v>
      </c>
      <c r="C103" s="23"/>
      <c r="D103" s="13"/>
      <c r="E103" s="13"/>
      <c r="F103" s="13"/>
      <c r="G103" s="61"/>
      <c r="H103" s="14">
        <f t="shared" si="10"/>
        <v>0</v>
      </c>
      <c r="I103" s="15">
        <f t="shared" si="11"/>
        <v>0</v>
      </c>
      <c r="J103" s="15"/>
      <c r="K103" s="15"/>
      <c r="O103" s="62"/>
    </row>
    <row r="104" spans="1:15" x14ac:dyDescent="0.25">
      <c r="A104" s="18"/>
      <c r="B104" s="28">
        <f>IF($B$13&gt;0,$B$13,0)</f>
        <v>5</v>
      </c>
      <c r="C104" s="23"/>
      <c r="D104" s="13"/>
      <c r="E104" s="13"/>
      <c r="F104" s="13"/>
      <c r="G104" s="61"/>
      <c r="H104" s="14">
        <f t="shared" si="10"/>
        <v>0</v>
      </c>
      <c r="I104" s="15">
        <f t="shared" si="11"/>
        <v>0</v>
      </c>
      <c r="J104" s="15"/>
      <c r="K104" s="15"/>
      <c r="O104" s="62"/>
    </row>
    <row r="105" spans="1:15" x14ac:dyDescent="0.25">
      <c r="A105" s="18"/>
      <c r="B105" s="28">
        <v>6</v>
      </c>
      <c r="C105" s="23"/>
      <c r="D105" s="13"/>
      <c r="E105" s="13"/>
      <c r="F105" s="13"/>
      <c r="G105" s="61"/>
      <c r="H105" s="14">
        <f t="shared" si="10"/>
        <v>0</v>
      </c>
      <c r="I105" s="15">
        <f t="shared" si="11"/>
        <v>0</v>
      </c>
      <c r="J105" s="15"/>
      <c r="K105" s="15"/>
      <c r="O105" s="62"/>
    </row>
    <row r="106" spans="1:15" x14ac:dyDescent="0.25">
      <c r="A106" s="18"/>
      <c r="B106" s="69">
        <f>IF($B$15&gt;0,$B$15,0)</f>
        <v>7</v>
      </c>
      <c r="C106" s="23"/>
      <c r="D106" s="13">
        <f>SUM(C100:C106)</f>
        <v>0</v>
      </c>
      <c r="E106" s="13"/>
      <c r="F106" s="14"/>
      <c r="G106" s="15"/>
      <c r="H106" s="14">
        <f t="shared" si="10"/>
        <v>0</v>
      </c>
      <c r="I106" s="15">
        <f t="shared" si="11"/>
        <v>0</v>
      </c>
      <c r="J106" s="115">
        <f>IF(D106&gt;(ROUND((240/6)*(7-(COUNTBLANK(C100:C106)))-0,0)),((C100+C101+C102+C103+C104+C105+C106)-(ROUND((240/6)*(7-(COUNTBLANK(C100:C106)))-0,0)))*$J$6,0)</f>
        <v>0</v>
      </c>
      <c r="K106" s="15">
        <f>IF(SUM(I100:I106)&gt;J106,SUM(I100:I106),J106)</f>
        <v>0</v>
      </c>
    </row>
    <row r="107" spans="1:15" x14ac:dyDescent="0.25">
      <c r="A107" s="18">
        <f>A100+3</f>
        <v>44956</v>
      </c>
      <c r="B107" s="60">
        <f>IF($B$9&gt;0,$B$9,0)</f>
        <v>1</v>
      </c>
      <c r="C107" s="23"/>
      <c r="D107" s="13"/>
      <c r="E107" s="13"/>
      <c r="F107" s="13"/>
      <c r="G107" s="61"/>
      <c r="H107" s="14">
        <f t="shared" si="10"/>
        <v>0</v>
      </c>
      <c r="I107" s="15">
        <f t="shared" si="11"/>
        <v>0</v>
      </c>
      <c r="J107" s="15"/>
      <c r="K107" s="15"/>
    </row>
    <row r="108" spans="1:15" x14ac:dyDescent="0.25">
      <c r="A108" s="18"/>
      <c r="B108" s="28">
        <f>IF($B$10&gt;0,$B$10,0)</f>
        <v>2</v>
      </c>
      <c r="C108" s="23"/>
      <c r="D108" s="13"/>
      <c r="E108" s="13"/>
      <c r="F108" s="13"/>
      <c r="G108" s="61"/>
      <c r="H108" s="14">
        <f t="shared" si="10"/>
        <v>0</v>
      </c>
      <c r="I108" s="15">
        <f t="shared" si="11"/>
        <v>0</v>
      </c>
      <c r="J108" s="15"/>
      <c r="K108" s="15"/>
    </row>
    <row r="109" spans="1:15" x14ac:dyDescent="0.25">
      <c r="A109" s="18"/>
      <c r="B109" s="28">
        <f>IF($B$11&gt;0,$B$11,0)</f>
        <v>3</v>
      </c>
      <c r="C109" s="23"/>
      <c r="D109" s="13"/>
      <c r="E109" s="13"/>
      <c r="F109" s="13"/>
      <c r="G109" s="61"/>
      <c r="H109" s="14">
        <f t="shared" si="10"/>
        <v>0</v>
      </c>
      <c r="I109" s="15">
        <f t="shared" si="11"/>
        <v>0</v>
      </c>
      <c r="J109" s="15"/>
      <c r="K109" s="15"/>
    </row>
    <row r="110" spans="1:15" x14ac:dyDescent="0.25">
      <c r="A110" s="18"/>
      <c r="B110" s="28">
        <f>IF($B$12&gt;0,$B$12,0)</f>
        <v>4</v>
      </c>
      <c r="C110" s="23"/>
      <c r="D110" s="13"/>
      <c r="E110" s="13"/>
      <c r="F110" s="13"/>
      <c r="G110" s="61"/>
      <c r="H110" s="14">
        <f t="shared" si="10"/>
        <v>0</v>
      </c>
      <c r="I110" s="15">
        <f t="shared" si="11"/>
        <v>0</v>
      </c>
      <c r="J110" s="15"/>
      <c r="K110" s="15"/>
    </row>
    <row r="111" spans="1:15" ht="14.25" customHeight="1" x14ac:dyDescent="0.25">
      <c r="A111" s="18"/>
      <c r="B111" s="28">
        <f>IF($B$13&gt;0,$B$13,0)</f>
        <v>5</v>
      </c>
      <c r="C111" s="23"/>
      <c r="D111" s="13"/>
      <c r="E111" s="13"/>
      <c r="F111" s="13"/>
      <c r="G111" s="61"/>
      <c r="H111" s="14">
        <f t="shared" si="10"/>
        <v>0</v>
      </c>
      <c r="I111" s="15">
        <f t="shared" si="11"/>
        <v>0</v>
      </c>
      <c r="J111" s="15"/>
      <c r="K111" s="15"/>
    </row>
    <row r="112" spans="1:15" ht="14.25" customHeight="1" x14ac:dyDescent="0.25">
      <c r="A112" s="18"/>
      <c r="B112" s="28">
        <v>6</v>
      </c>
      <c r="C112" s="23"/>
      <c r="D112" s="13"/>
      <c r="E112" s="13"/>
      <c r="F112" s="13"/>
      <c r="G112" s="61"/>
      <c r="H112" s="14">
        <f t="shared" si="10"/>
        <v>0</v>
      </c>
      <c r="I112" s="15">
        <f t="shared" si="11"/>
        <v>0</v>
      </c>
      <c r="J112" s="15"/>
      <c r="K112" s="15"/>
    </row>
    <row r="113" spans="1:11" x14ac:dyDescent="0.25">
      <c r="A113" s="18"/>
      <c r="B113" s="69">
        <f>IF($B$15&gt;0,$B$15,0)</f>
        <v>7</v>
      </c>
      <c r="C113" s="23"/>
      <c r="D113" s="13">
        <f>SUM(C107:C113)</f>
        <v>0</v>
      </c>
      <c r="E113" s="13"/>
      <c r="F113" s="14"/>
      <c r="G113" s="15"/>
      <c r="H113" s="14">
        <f t="shared" si="10"/>
        <v>0</v>
      </c>
      <c r="I113" s="15">
        <f t="shared" si="11"/>
        <v>0</v>
      </c>
      <c r="J113" s="115">
        <f>IF(D113&gt;(ROUND((240/6)*(7-(COUNTBLANK(C107:C113)))-0,0)),((C107+C108+C109+C110+C111+C112+C113)-(ROUND((240/6)*(7-(COUNTBLANK(C107:C113)))-0,0)))*$J$6,0)</f>
        <v>0</v>
      </c>
      <c r="K113" s="15">
        <f>IF(SUM(I107:I113)&gt;J113,SUM(I107:I113),J113)</f>
        <v>0</v>
      </c>
    </row>
    <row r="114" spans="1:11" x14ac:dyDescent="0.25">
      <c r="A114" s="18">
        <f>A107+1</f>
        <v>44957</v>
      </c>
      <c r="B114" s="60">
        <f>IF($B$9&gt;0,$B$9,0)</f>
        <v>1</v>
      </c>
      <c r="C114" s="23"/>
      <c r="D114" s="13"/>
      <c r="E114" s="13"/>
      <c r="F114" s="13"/>
      <c r="G114" s="61"/>
      <c r="H114" s="14">
        <f t="shared" si="10"/>
        <v>0</v>
      </c>
      <c r="I114" s="15">
        <f t="shared" si="11"/>
        <v>0</v>
      </c>
      <c r="J114" s="15"/>
      <c r="K114" s="15"/>
    </row>
    <row r="115" spans="1:11" x14ac:dyDescent="0.25">
      <c r="A115" s="18"/>
      <c r="B115" s="28">
        <f>IF($B$10&gt;0,$B$10,0)</f>
        <v>2</v>
      </c>
      <c r="C115" s="23"/>
      <c r="D115" s="13"/>
      <c r="E115" s="13"/>
      <c r="F115" s="13"/>
      <c r="G115" s="61"/>
      <c r="H115" s="14">
        <f t="shared" si="10"/>
        <v>0</v>
      </c>
      <c r="I115" s="15">
        <f t="shared" si="11"/>
        <v>0</v>
      </c>
      <c r="J115" s="15"/>
      <c r="K115" s="15"/>
    </row>
    <row r="116" spans="1:11" x14ac:dyDescent="0.25">
      <c r="A116" s="18"/>
      <c r="B116" s="28">
        <f>IF($B$11&gt;0,$B$11,0)</f>
        <v>3</v>
      </c>
      <c r="C116" s="23"/>
      <c r="D116" s="13"/>
      <c r="E116" s="13"/>
      <c r="F116" s="13"/>
      <c r="G116" s="61"/>
      <c r="H116" s="14">
        <f t="shared" si="10"/>
        <v>0</v>
      </c>
      <c r="I116" s="15">
        <f t="shared" si="11"/>
        <v>0</v>
      </c>
      <c r="J116" s="15"/>
      <c r="K116" s="15"/>
    </row>
    <row r="117" spans="1:11" x14ac:dyDescent="0.25">
      <c r="A117" s="18"/>
      <c r="B117" s="28">
        <f>IF($B$12&gt;0,$B$12,0)</f>
        <v>4</v>
      </c>
      <c r="C117" s="23"/>
      <c r="D117" s="13"/>
      <c r="E117" s="13"/>
      <c r="F117" s="13"/>
      <c r="G117" s="61"/>
      <c r="H117" s="14">
        <f t="shared" si="10"/>
        <v>0</v>
      </c>
      <c r="I117" s="15">
        <f t="shared" si="11"/>
        <v>0</v>
      </c>
      <c r="J117" s="15"/>
      <c r="K117" s="15"/>
    </row>
    <row r="118" spans="1:11" x14ac:dyDescent="0.25">
      <c r="A118" s="18"/>
      <c r="B118" s="28">
        <f>IF($B$13&gt;0,$B$13,0)</f>
        <v>5</v>
      </c>
      <c r="C118" s="23"/>
      <c r="D118" s="13"/>
      <c r="E118" s="13"/>
      <c r="F118" s="13"/>
      <c r="G118" s="61"/>
      <c r="H118" s="14">
        <f t="shared" si="10"/>
        <v>0</v>
      </c>
      <c r="I118" s="15">
        <f t="shared" si="11"/>
        <v>0</v>
      </c>
      <c r="J118" s="15"/>
      <c r="K118" s="15"/>
    </row>
    <row r="119" spans="1:11" x14ac:dyDescent="0.25">
      <c r="A119" s="18"/>
      <c r="B119" s="28">
        <v>6</v>
      </c>
      <c r="C119" s="23"/>
      <c r="D119" s="13"/>
      <c r="E119" s="13"/>
      <c r="F119" s="13"/>
      <c r="G119" s="61"/>
      <c r="H119" s="14">
        <f t="shared" si="10"/>
        <v>0</v>
      </c>
      <c r="I119" s="15">
        <f t="shared" si="11"/>
        <v>0</v>
      </c>
      <c r="J119" s="15"/>
      <c r="K119" s="15"/>
    </row>
    <row r="120" spans="1:11" x14ac:dyDescent="0.25">
      <c r="A120" s="18"/>
      <c r="B120" s="69">
        <f>IF($B$15&gt;0,$B$15,0)</f>
        <v>7</v>
      </c>
      <c r="C120" s="23"/>
      <c r="D120" s="13">
        <f>SUM(C114:C120)</f>
        <v>0</v>
      </c>
      <c r="E120" s="13"/>
      <c r="F120" s="14"/>
      <c r="G120" s="15"/>
      <c r="H120" s="14">
        <f t="shared" si="10"/>
        <v>0</v>
      </c>
      <c r="I120" s="15">
        <f t="shared" si="11"/>
        <v>0</v>
      </c>
      <c r="J120" s="115">
        <f>IF(D120&gt;(ROUND((240/6)*(7-(COUNTBLANK(C114:C120)))-0,0)),((C114+C115+C116+C117+C118+C119+C120)-(ROUND((240/6)*(7-(COUNTBLANK(C114:C120)))-0,0)))*$J$6,0)</f>
        <v>0</v>
      </c>
      <c r="K120" s="15">
        <f>IF(SUM(I114:I120)&gt;J120,SUM(I114:I120),J120)</f>
        <v>0</v>
      </c>
    </row>
    <row r="121" spans="1:11" ht="19.5" thickBot="1" x14ac:dyDescent="0.35">
      <c r="A121" s="92" t="s">
        <v>2</v>
      </c>
      <c r="B121" s="96"/>
      <c r="C121" s="97"/>
      <c r="D121" s="98"/>
      <c r="E121" s="98"/>
      <c r="F121" s="95"/>
      <c r="G121" s="99"/>
      <c r="H121" s="99"/>
      <c r="I121" s="99"/>
      <c r="J121" s="99"/>
      <c r="K121" s="100">
        <f>SUM(K9:K120)</f>
        <v>0</v>
      </c>
    </row>
    <row r="122" spans="1:11" ht="8.1" customHeight="1" thickTop="1" x14ac:dyDescent="0.25">
      <c r="A122" s="16"/>
      <c r="B122" s="1"/>
      <c r="C122" s="1"/>
      <c r="D122" s="1"/>
      <c r="E122" s="1"/>
      <c r="F122" s="1"/>
      <c r="G122" s="1"/>
      <c r="H122" s="1"/>
      <c r="I122" s="1"/>
    </row>
    <row r="123" spans="1:11" x14ac:dyDescent="0.25">
      <c r="A123" s="57" t="s">
        <v>19</v>
      </c>
      <c r="B123" s="1"/>
      <c r="C123" s="1"/>
      <c r="D123" s="1"/>
      <c r="E123" s="1"/>
      <c r="F123" s="1"/>
      <c r="G123" s="1"/>
      <c r="H123" s="1"/>
      <c r="I123" s="1"/>
    </row>
    <row r="124" spans="1:11" ht="8.1" customHeight="1" x14ac:dyDescent="0.25">
      <c r="A124" s="16"/>
      <c r="B124" s="1"/>
      <c r="C124" s="1"/>
      <c r="D124" s="1"/>
      <c r="E124" s="1"/>
      <c r="F124" s="1"/>
      <c r="G124" s="1"/>
      <c r="H124" s="1"/>
      <c r="I124" s="1"/>
    </row>
    <row r="125" spans="1:11" x14ac:dyDescent="0.25">
      <c r="A125" s="58" t="s">
        <v>21</v>
      </c>
      <c r="B125" s="1"/>
      <c r="C125" s="1"/>
      <c r="D125" s="1"/>
      <c r="E125" s="1"/>
      <c r="F125" s="1"/>
      <c r="G125" s="1"/>
      <c r="H125" s="1"/>
      <c r="I125" s="1"/>
    </row>
    <row r="126" spans="1:11" x14ac:dyDescent="0.25">
      <c r="A126" s="59" t="s">
        <v>22</v>
      </c>
      <c r="B126" s="1"/>
      <c r="C126" s="1"/>
      <c r="D126" s="1"/>
      <c r="E126" s="1"/>
      <c r="F126" s="1"/>
      <c r="G126" s="1"/>
      <c r="H126" s="1"/>
      <c r="I126" s="1"/>
    </row>
    <row r="127" spans="1:11" ht="9.9499999999999993" customHeight="1" x14ac:dyDescent="0.25">
      <c r="A127" s="31"/>
      <c r="B127" s="31"/>
      <c r="D127" s="31"/>
      <c r="E127" s="31"/>
    </row>
    <row r="128" spans="1:11" x14ac:dyDescent="0.25">
      <c r="C128" s="34"/>
      <c r="D128" s="31"/>
      <c r="E128" s="31"/>
    </row>
    <row r="129" spans="1:7" x14ac:dyDescent="0.25">
      <c r="A129" s="44" t="s">
        <v>13</v>
      </c>
      <c r="B129" s="45"/>
      <c r="C129" s="46"/>
      <c r="D129" s="30"/>
      <c r="E129" s="47" t="s">
        <v>1</v>
      </c>
      <c r="F129" s="47"/>
    </row>
    <row r="130" spans="1:7" ht="9.9499999999999993" customHeight="1" x14ac:dyDescent="0.25">
      <c r="A130" s="31"/>
      <c r="B130" s="31"/>
      <c r="D130" s="31"/>
      <c r="E130" s="31"/>
    </row>
    <row r="131" spans="1:7" x14ac:dyDescent="0.25">
      <c r="A131" s="48"/>
      <c r="B131" s="49"/>
      <c r="C131" s="50"/>
      <c r="D131" s="31"/>
      <c r="E131" s="31"/>
    </row>
    <row r="132" spans="1:7" ht="17.25" x14ac:dyDescent="0.25">
      <c r="A132" s="44" t="s">
        <v>38</v>
      </c>
      <c r="B132" s="67"/>
      <c r="C132" s="67"/>
      <c r="D132" s="30"/>
      <c r="E132" s="47" t="s">
        <v>1</v>
      </c>
      <c r="F132" s="47"/>
    </row>
    <row r="133" spans="1:7" x14ac:dyDescent="0.25">
      <c r="A133" s="53"/>
      <c r="B133" s="54"/>
      <c r="C133" s="55"/>
      <c r="D133" s="30"/>
      <c r="E133" s="30"/>
      <c r="F133" s="30"/>
    </row>
    <row r="134" spans="1:7" ht="8.1" customHeight="1" x14ac:dyDescent="0.25">
      <c r="B134" s="31"/>
      <c r="D134" s="31"/>
      <c r="E134" s="31"/>
    </row>
    <row r="135" spans="1:7" x14ac:dyDescent="0.25">
      <c r="A135" s="31" t="s">
        <v>20</v>
      </c>
      <c r="B135" s="31"/>
      <c r="D135" s="31"/>
      <c r="E135" s="31"/>
    </row>
    <row r="136" spans="1:7" ht="18.75" x14ac:dyDescent="0.3">
      <c r="A136" s="122" t="str">
        <f>'[2]Grade K'!A34:F34</f>
        <v xml:space="preserve">   01-0000-0-1103-000-1110-1000-000-108</v>
      </c>
      <c r="B136" s="122"/>
      <c r="C136" s="122"/>
      <c r="D136" s="122"/>
      <c r="E136" s="122"/>
      <c r="F136" s="122"/>
      <c r="G136" s="122"/>
    </row>
  </sheetData>
  <mergeCells count="5">
    <mergeCell ref="A2:K2"/>
    <mergeCell ref="C5:D5"/>
    <mergeCell ref="G5:K5"/>
    <mergeCell ref="E7:E8"/>
    <mergeCell ref="A136:G136"/>
  </mergeCells>
  <printOptions horizontalCentered="1"/>
  <pageMargins left="0.25" right="0.25" top="0.25" bottom="0.25" header="0.25" footer="0.25"/>
  <pageSetup scale="92" fitToHeight="0" orientation="portrait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33"/>
  <sheetViews>
    <sheetView view="pageBreakPreview" zoomScaleNormal="100" zoomScaleSheetLayoutView="100" workbookViewId="0">
      <pane ySplit="8" topLeftCell="A90" activePane="bottomLeft" state="frozen"/>
      <selection activeCell="F25" sqref="F25"/>
      <selection pane="bottomLeft" activeCell="O104" sqref="O104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05" t="str">
        <f>'Grades 1-3'!A1</f>
        <v>2023-24</v>
      </c>
      <c r="B1" s="107" t="s">
        <v>48</v>
      </c>
      <c r="C1" s="107"/>
      <c r="D1" s="107"/>
      <c r="E1" s="107"/>
      <c r="F1" s="107"/>
      <c r="G1" s="107"/>
      <c r="H1" s="107"/>
    </row>
    <row r="2" spans="1:8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29" t="s">
        <v>11</v>
      </c>
      <c r="D5" s="24"/>
      <c r="E5" s="29"/>
      <c r="F5" s="29"/>
      <c r="G5" s="29" t="s">
        <v>35</v>
      </c>
      <c r="H5" s="4"/>
    </row>
    <row r="6" spans="1:8" s="40" customFormat="1" x14ac:dyDescent="0.25">
      <c r="A6" s="68" t="s">
        <v>0</v>
      </c>
      <c r="B6" s="7"/>
      <c r="C6" s="29">
        <v>32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ht="13.5" customHeight="1" x14ac:dyDescent="0.25">
      <c r="A9" s="18">
        <f>'Grades 1-3'!A10</f>
        <v>45299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38" si="0">E9+F9+G9</f>
        <v>0</v>
      </c>
    </row>
    <row r="10" spans="1:8" ht="13.5" customHeight="1" x14ac:dyDescent="0.25">
      <c r="A10" s="18"/>
      <c r="B10" s="25">
        <v>2</v>
      </c>
      <c r="C10" s="23"/>
      <c r="D10" s="61"/>
      <c r="E10" s="14"/>
      <c r="F10" s="14"/>
      <c r="G10" s="14">
        <f t="shared" ref="G10:G18" si="1">IF(C10&gt;$C$6,(C10-$C$6)*$G$6,0)</f>
        <v>0</v>
      </c>
      <c r="H10" s="15">
        <f t="shared" si="0"/>
        <v>0</v>
      </c>
    </row>
    <row r="11" spans="1:8" ht="13.5" customHeight="1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ht="13.5" customHeight="1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ht="13.5" customHeight="1" x14ac:dyDescent="0.25">
      <c r="A13" s="18"/>
      <c r="B13" s="25">
        <v>5</v>
      </c>
      <c r="C13" s="23"/>
      <c r="D13" s="61"/>
      <c r="E13" s="14"/>
      <c r="F13" s="14"/>
      <c r="G13" s="14">
        <f t="shared" ref="G13" si="2">IF(C13&gt;$C$6,(C13-$C$6)*$G$6,0)</f>
        <v>0</v>
      </c>
      <c r="H13" s="15">
        <f t="shared" ref="H13" si="3">E13+F13+G13</f>
        <v>0</v>
      </c>
    </row>
    <row r="14" spans="1:8" ht="13.5" customHeight="1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ht="13.5" customHeight="1" x14ac:dyDescent="0.25">
      <c r="A15" s="18">
        <f>'Grades 1-3'!A11</f>
        <v>45300</v>
      </c>
      <c r="B15" s="60">
        <f>IF($B$9&gt;0,$B$9,0)</f>
        <v>1</v>
      </c>
      <c r="C15" s="23"/>
      <c r="D15" s="61"/>
      <c r="E15" s="14"/>
      <c r="F15" s="14"/>
      <c r="G15" s="14">
        <f t="shared" si="1"/>
        <v>0</v>
      </c>
      <c r="H15" s="15">
        <f t="shared" si="0"/>
        <v>0</v>
      </c>
    </row>
    <row r="16" spans="1:8" ht="13.5" customHeight="1" x14ac:dyDescent="0.25">
      <c r="A16" s="18"/>
      <c r="B16" s="28">
        <f t="shared" ref="B16" si="4">IF($B$10&gt;0,$B$10,0)</f>
        <v>2</v>
      </c>
      <c r="C16" s="23"/>
      <c r="D16" s="61"/>
      <c r="E16" s="14"/>
      <c r="F16" s="14"/>
      <c r="G16" s="14">
        <f t="shared" si="1"/>
        <v>0</v>
      </c>
      <c r="H16" s="15">
        <f t="shared" si="0"/>
        <v>0</v>
      </c>
    </row>
    <row r="17" spans="1:8" ht="13.5" customHeight="1" x14ac:dyDescent="0.25">
      <c r="A17" s="18"/>
      <c r="B17" s="28">
        <f>IF($B$11&gt;0,$B$11,0)</f>
        <v>3</v>
      </c>
      <c r="C17" s="23"/>
      <c r="D17" s="61"/>
      <c r="E17" s="14"/>
      <c r="F17" s="14"/>
      <c r="G17" s="14">
        <f t="shared" si="1"/>
        <v>0</v>
      </c>
      <c r="H17" s="15">
        <f t="shared" si="0"/>
        <v>0</v>
      </c>
    </row>
    <row r="18" spans="1:8" ht="13.5" customHeight="1" x14ac:dyDescent="0.25">
      <c r="A18" s="18"/>
      <c r="B18" s="28">
        <f t="shared" ref="B18" si="5">IF($B$12&gt;0,$B$12,0)</f>
        <v>4</v>
      </c>
      <c r="C18" s="23"/>
      <c r="D18" s="61"/>
      <c r="E18" s="14"/>
      <c r="F18" s="14"/>
      <c r="G18" s="14">
        <f t="shared" si="1"/>
        <v>0</v>
      </c>
      <c r="H18" s="15">
        <f t="shared" si="0"/>
        <v>0</v>
      </c>
    </row>
    <row r="19" spans="1:8" ht="13.5" customHeight="1" x14ac:dyDescent="0.25">
      <c r="A19" s="18"/>
      <c r="B19" s="28">
        <f>IF($B$13&gt;0,$B$13,0)</f>
        <v>5</v>
      </c>
      <c r="C19" s="23"/>
      <c r="D19" s="61"/>
      <c r="E19" s="14"/>
      <c r="F19" s="14"/>
      <c r="G19" s="14">
        <f>IF(C19&gt;$C$6,(C19-$C$6)*$G$6,0)</f>
        <v>0</v>
      </c>
      <c r="H19" s="15">
        <f t="shared" si="0"/>
        <v>0</v>
      </c>
    </row>
    <row r="20" spans="1:8" ht="13.5" customHeight="1" x14ac:dyDescent="0.25">
      <c r="A20" s="18"/>
      <c r="B20" s="69">
        <f t="shared" ref="B20" si="6">IF($B$14&gt;0,$B$14,0)</f>
        <v>6</v>
      </c>
      <c r="C20" s="23"/>
      <c r="D20" s="61"/>
      <c r="E20" s="14"/>
      <c r="F20" s="14"/>
      <c r="G20" s="14">
        <f t="shared" ref="G20:G38" si="7">IF(C20&gt;$C$6,(C20-$C$6)*$G$6,0)</f>
        <v>0</v>
      </c>
      <c r="H20" s="15">
        <f t="shared" si="0"/>
        <v>0</v>
      </c>
    </row>
    <row r="21" spans="1:8" ht="13.5" customHeight="1" x14ac:dyDescent="0.25">
      <c r="A21" s="18">
        <f>'Grades 1-3'!A12</f>
        <v>45301</v>
      </c>
      <c r="B21" s="70">
        <f t="shared" ref="B21" si="8">IF($B$9&gt;0,$B$9," ")</f>
        <v>1</v>
      </c>
      <c r="C21" s="23"/>
      <c r="D21" s="61"/>
      <c r="E21" s="14"/>
      <c r="F21" s="14"/>
      <c r="G21" s="14">
        <f t="shared" si="7"/>
        <v>0</v>
      </c>
      <c r="H21" s="15">
        <f t="shared" si="0"/>
        <v>0</v>
      </c>
    </row>
    <row r="22" spans="1:8" ht="13.5" customHeight="1" x14ac:dyDescent="0.25">
      <c r="A22" s="18"/>
      <c r="B22" s="26">
        <f t="shared" ref="B22" si="9">IF($B$10&gt;0,$B$10," ")</f>
        <v>2</v>
      </c>
      <c r="C22" s="23"/>
      <c r="D22" s="61"/>
      <c r="E22" s="14"/>
      <c r="F22" s="14"/>
      <c r="G22" s="14">
        <f t="shared" si="7"/>
        <v>0</v>
      </c>
      <c r="H22" s="15">
        <f t="shared" si="0"/>
        <v>0</v>
      </c>
    </row>
    <row r="23" spans="1:8" ht="13.5" customHeight="1" x14ac:dyDescent="0.25">
      <c r="A23" s="18"/>
      <c r="B23" s="26">
        <f t="shared" ref="B23" si="10">IF($B$11&gt;0,$B$11," ")</f>
        <v>3</v>
      </c>
      <c r="C23" s="23"/>
      <c r="D23" s="61"/>
      <c r="E23" s="14"/>
      <c r="F23" s="14"/>
      <c r="G23" s="14">
        <f t="shared" si="7"/>
        <v>0</v>
      </c>
      <c r="H23" s="15">
        <f t="shared" si="0"/>
        <v>0</v>
      </c>
    </row>
    <row r="24" spans="1:8" ht="13.5" customHeight="1" x14ac:dyDescent="0.25">
      <c r="A24" s="18"/>
      <c r="B24" s="26">
        <f t="shared" ref="B24" si="11">IF($B$12&gt;0,$B$12," ")</f>
        <v>4</v>
      </c>
      <c r="C24" s="23"/>
      <c r="D24" s="61"/>
      <c r="E24" s="14"/>
      <c r="F24" s="14"/>
      <c r="G24" s="14">
        <f t="shared" si="7"/>
        <v>0</v>
      </c>
      <c r="H24" s="15">
        <f t="shared" si="0"/>
        <v>0</v>
      </c>
    </row>
    <row r="25" spans="1:8" ht="13.5" customHeight="1" x14ac:dyDescent="0.25">
      <c r="A25" s="18"/>
      <c r="B25" s="28">
        <f>IF($B$13&gt;0,$B$13,0)</f>
        <v>5</v>
      </c>
      <c r="C25" s="23"/>
      <c r="D25" s="61"/>
      <c r="E25" s="14"/>
      <c r="F25" s="14"/>
      <c r="G25" s="14">
        <f t="shared" si="7"/>
        <v>0</v>
      </c>
      <c r="H25" s="15">
        <f t="shared" si="0"/>
        <v>0</v>
      </c>
    </row>
    <row r="26" spans="1:8" ht="13.5" customHeight="1" x14ac:dyDescent="0.25">
      <c r="A26" s="18"/>
      <c r="B26" s="27">
        <f t="shared" ref="B26" si="12">IF($B$14&gt;0,$B$14," ")</f>
        <v>6</v>
      </c>
      <c r="C26" s="23"/>
      <c r="D26" s="61"/>
      <c r="E26" s="14"/>
      <c r="F26" s="14"/>
      <c r="G26" s="14">
        <f t="shared" si="7"/>
        <v>0</v>
      </c>
      <c r="H26" s="15">
        <f t="shared" si="0"/>
        <v>0</v>
      </c>
    </row>
    <row r="27" spans="1:8" ht="13.5" customHeight="1" x14ac:dyDescent="0.25">
      <c r="A27" s="18">
        <f>'Grades 1-3'!A13</f>
        <v>45302</v>
      </c>
      <c r="B27" s="70">
        <f t="shared" ref="B27" si="13">IF($B$9&gt;0,$B$9," ")</f>
        <v>1</v>
      </c>
      <c r="C27" s="23"/>
      <c r="D27" s="61"/>
      <c r="E27" s="14"/>
      <c r="F27" s="14"/>
      <c r="G27" s="14">
        <f t="shared" si="7"/>
        <v>0</v>
      </c>
      <c r="H27" s="15">
        <f t="shared" si="0"/>
        <v>0</v>
      </c>
    </row>
    <row r="28" spans="1:8" ht="13.5" customHeight="1" x14ac:dyDescent="0.25">
      <c r="A28" s="18"/>
      <c r="B28" s="26">
        <f t="shared" ref="B28" si="14">IF($B$10&gt;0,$B$10," ")</f>
        <v>2</v>
      </c>
      <c r="C28" s="23"/>
      <c r="D28" s="61"/>
      <c r="E28" s="14"/>
      <c r="F28" s="14"/>
      <c r="G28" s="14">
        <f t="shared" si="7"/>
        <v>0</v>
      </c>
      <c r="H28" s="15">
        <f t="shared" si="0"/>
        <v>0</v>
      </c>
    </row>
    <row r="29" spans="1:8" ht="13.5" customHeight="1" x14ac:dyDescent="0.25">
      <c r="A29" s="18"/>
      <c r="B29" s="26">
        <f t="shared" ref="B29" si="15">IF($B$11&gt;0,$B$11," ")</f>
        <v>3</v>
      </c>
      <c r="C29" s="23"/>
      <c r="D29" s="61"/>
      <c r="E29" s="14"/>
      <c r="F29" s="14"/>
      <c r="G29" s="14">
        <f t="shared" si="7"/>
        <v>0</v>
      </c>
      <c r="H29" s="15">
        <f t="shared" si="0"/>
        <v>0</v>
      </c>
    </row>
    <row r="30" spans="1:8" ht="13.5" customHeight="1" x14ac:dyDescent="0.25">
      <c r="A30" s="18"/>
      <c r="B30" s="26">
        <f t="shared" ref="B30" si="16">IF($B$12&gt;0,$B$12," ")</f>
        <v>4</v>
      </c>
      <c r="C30" s="23"/>
      <c r="D30" s="61"/>
      <c r="E30" s="14"/>
      <c r="F30" s="14"/>
      <c r="G30" s="14">
        <f t="shared" si="7"/>
        <v>0</v>
      </c>
      <c r="H30" s="15">
        <f t="shared" si="0"/>
        <v>0</v>
      </c>
    </row>
    <row r="31" spans="1:8" ht="13.5" customHeight="1" x14ac:dyDescent="0.25">
      <c r="A31" s="18"/>
      <c r="B31" s="28">
        <f>IF($B$13&gt;0,$B$13,0)</f>
        <v>5</v>
      </c>
      <c r="C31" s="23"/>
      <c r="D31" s="61"/>
      <c r="E31" s="14"/>
      <c r="F31" s="14"/>
      <c r="G31" s="14">
        <f t="shared" si="7"/>
        <v>0</v>
      </c>
      <c r="H31" s="15">
        <f t="shared" si="0"/>
        <v>0</v>
      </c>
    </row>
    <row r="32" spans="1:8" ht="13.5" customHeight="1" x14ac:dyDescent="0.25">
      <c r="A32" s="18"/>
      <c r="B32" s="27">
        <f t="shared" ref="B32" si="17">IF($B$14&gt;0,$B$14," ")</f>
        <v>6</v>
      </c>
      <c r="C32" s="23"/>
      <c r="D32" s="61"/>
      <c r="E32" s="14"/>
      <c r="F32" s="14"/>
      <c r="G32" s="14">
        <f t="shared" si="7"/>
        <v>0</v>
      </c>
      <c r="H32" s="15">
        <f t="shared" si="0"/>
        <v>0</v>
      </c>
    </row>
    <row r="33" spans="1:8" ht="13.5" customHeight="1" x14ac:dyDescent="0.25">
      <c r="A33" s="18">
        <f>'Grades 1-3'!A14</f>
        <v>45303</v>
      </c>
      <c r="B33" s="70">
        <f t="shared" ref="B33" si="18">IF($B$9&gt;0,$B$9," ")</f>
        <v>1</v>
      </c>
      <c r="C33" s="23"/>
      <c r="D33" s="61"/>
      <c r="E33" s="14"/>
      <c r="F33" s="14"/>
      <c r="G33" s="14">
        <f t="shared" si="7"/>
        <v>0</v>
      </c>
      <c r="H33" s="15">
        <f t="shared" si="0"/>
        <v>0</v>
      </c>
    </row>
    <row r="34" spans="1:8" ht="13.5" customHeight="1" x14ac:dyDescent="0.25">
      <c r="A34" s="18"/>
      <c r="B34" s="26">
        <f t="shared" ref="B34" si="19">IF($B$10&gt;0,$B$10," ")</f>
        <v>2</v>
      </c>
      <c r="C34" s="23"/>
      <c r="D34" s="61"/>
      <c r="E34" s="14"/>
      <c r="F34" s="14"/>
      <c r="G34" s="14">
        <f t="shared" si="7"/>
        <v>0</v>
      </c>
      <c r="H34" s="15">
        <f t="shared" si="0"/>
        <v>0</v>
      </c>
    </row>
    <row r="35" spans="1:8" ht="13.5" customHeight="1" x14ac:dyDescent="0.25">
      <c r="A35" s="18"/>
      <c r="B35" s="26">
        <f t="shared" ref="B35" si="20">IF($B$11&gt;0,$B$11," ")</f>
        <v>3</v>
      </c>
      <c r="C35" s="23"/>
      <c r="D35" s="61"/>
      <c r="E35" s="14"/>
      <c r="F35" s="14"/>
      <c r="G35" s="14">
        <f t="shared" si="7"/>
        <v>0</v>
      </c>
      <c r="H35" s="15">
        <f t="shared" si="0"/>
        <v>0</v>
      </c>
    </row>
    <row r="36" spans="1:8" ht="13.5" customHeight="1" x14ac:dyDescent="0.25">
      <c r="A36" s="18"/>
      <c r="B36" s="26">
        <f t="shared" ref="B36" si="21">IF($B$12&gt;0,$B$12," ")</f>
        <v>4</v>
      </c>
      <c r="C36" s="23"/>
      <c r="D36" s="61"/>
      <c r="E36" s="14"/>
      <c r="F36" s="14"/>
      <c r="G36" s="14">
        <f t="shared" si="7"/>
        <v>0</v>
      </c>
      <c r="H36" s="15">
        <f t="shared" si="0"/>
        <v>0</v>
      </c>
    </row>
    <row r="37" spans="1:8" ht="13.5" customHeight="1" x14ac:dyDescent="0.25">
      <c r="A37" s="18"/>
      <c r="B37" s="28">
        <f>IF($B$13&gt;0,$B$13,0)</f>
        <v>5</v>
      </c>
      <c r="C37" s="23"/>
      <c r="D37" s="61"/>
      <c r="E37" s="14"/>
      <c r="F37" s="14"/>
      <c r="G37" s="14">
        <f t="shared" si="7"/>
        <v>0</v>
      </c>
      <c r="H37" s="15">
        <f t="shared" si="0"/>
        <v>0</v>
      </c>
    </row>
    <row r="38" spans="1:8" ht="13.5" customHeight="1" x14ac:dyDescent="0.25">
      <c r="A38" s="18"/>
      <c r="B38" s="27">
        <f t="shared" ref="B38" si="22">IF($B$14&gt;0,$B$14," ")</f>
        <v>6</v>
      </c>
      <c r="C38" s="23"/>
      <c r="D38" s="61"/>
      <c r="E38" s="14"/>
      <c r="F38" s="14"/>
      <c r="G38" s="14">
        <f t="shared" si="7"/>
        <v>0</v>
      </c>
      <c r="H38" s="15">
        <f t="shared" si="0"/>
        <v>0</v>
      </c>
    </row>
    <row r="39" spans="1:8" ht="13.5" customHeight="1" x14ac:dyDescent="0.25">
      <c r="A39" s="18">
        <f>'Grades 1-3'!A15</f>
        <v>45307</v>
      </c>
      <c r="B39" s="70">
        <f t="shared" ref="B39:B105" si="23">IF($B$9&gt;0,$B$9," ")</f>
        <v>1</v>
      </c>
      <c r="C39" s="23"/>
      <c r="D39" s="61"/>
      <c r="E39" s="14"/>
      <c r="F39" s="14"/>
      <c r="G39" s="14">
        <f t="shared" ref="G39:G108" si="24">IF(C39&gt;$C$6,(C39-$C$6)*$G$6,0)</f>
        <v>0</v>
      </c>
      <c r="H39" s="15">
        <f t="shared" ref="H39:H108" si="25">E39+F39+G39</f>
        <v>0</v>
      </c>
    </row>
    <row r="40" spans="1:8" ht="13.5" customHeight="1" x14ac:dyDescent="0.25">
      <c r="A40" s="18"/>
      <c r="B40" s="26">
        <f t="shared" ref="B40:B106" si="26">IF($B$10&gt;0,$B$10," ")</f>
        <v>2</v>
      </c>
      <c r="C40" s="23"/>
      <c r="D40" s="61"/>
      <c r="E40" s="14"/>
      <c r="F40" s="14"/>
      <c r="G40" s="14">
        <f t="shared" si="24"/>
        <v>0</v>
      </c>
      <c r="H40" s="15">
        <f t="shared" si="25"/>
        <v>0</v>
      </c>
    </row>
    <row r="41" spans="1:8" ht="13.5" customHeight="1" x14ac:dyDescent="0.25">
      <c r="A41" s="18"/>
      <c r="B41" s="26">
        <f t="shared" ref="B41:B107" si="27">IF($B$11&gt;0,$B$11," ")</f>
        <v>3</v>
      </c>
      <c r="C41" s="23"/>
      <c r="D41" s="61"/>
      <c r="E41" s="14"/>
      <c r="F41" s="14"/>
      <c r="G41" s="14">
        <f t="shared" si="24"/>
        <v>0</v>
      </c>
      <c r="H41" s="15">
        <f t="shared" si="25"/>
        <v>0</v>
      </c>
    </row>
    <row r="42" spans="1:8" ht="13.5" customHeight="1" x14ac:dyDescent="0.25">
      <c r="A42" s="18"/>
      <c r="B42" s="26">
        <f t="shared" ref="B42:B108" si="28">IF($B$12&gt;0,$B$12," ")</f>
        <v>4</v>
      </c>
      <c r="C42" s="23"/>
      <c r="D42" s="61"/>
      <c r="E42" s="14"/>
      <c r="F42" s="14"/>
      <c r="G42" s="14">
        <f t="shared" si="24"/>
        <v>0</v>
      </c>
      <c r="H42" s="15">
        <f t="shared" si="25"/>
        <v>0</v>
      </c>
    </row>
    <row r="43" spans="1:8" ht="13.5" customHeight="1" x14ac:dyDescent="0.25">
      <c r="A43" s="18"/>
      <c r="B43" s="28">
        <f t="shared" ref="B43" si="29">IF($B$13&gt;0,$B$13,0)</f>
        <v>5</v>
      </c>
      <c r="C43" s="23"/>
      <c r="D43" s="61"/>
      <c r="E43" s="14"/>
      <c r="F43" s="14"/>
      <c r="G43" s="14">
        <f t="shared" si="24"/>
        <v>0</v>
      </c>
      <c r="H43" s="15">
        <f t="shared" si="25"/>
        <v>0</v>
      </c>
    </row>
    <row r="44" spans="1:8" ht="13.5" customHeight="1" x14ac:dyDescent="0.25">
      <c r="A44" s="18"/>
      <c r="B44" s="27">
        <f t="shared" ref="B44:B110" si="30">IF($B$14&gt;0,$B$14," ")</f>
        <v>6</v>
      </c>
      <c r="C44" s="23"/>
      <c r="D44" s="61"/>
      <c r="E44" s="14"/>
      <c r="F44" s="14"/>
      <c r="G44" s="14">
        <f t="shared" si="24"/>
        <v>0</v>
      </c>
      <c r="H44" s="15">
        <f t="shared" si="25"/>
        <v>0</v>
      </c>
    </row>
    <row r="45" spans="1:8" ht="13.5" customHeight="1" x14ac:dyDescent="0.25">
      <c r="A45" s="18">
        <f>'Grades 1-3'!A16</f>
        <v>45308</v>
      </c>
      <c r="B45" s="70">
        <f t="shared" si="23"/>
        <v>1</v>
      </c>
      <c r="C45" s="23"/>
      <c r="D45" s="61"/>
      <c r="E45" s="14"/>
      <c r="F45" s="14"/>
      <c r="G45" s="14">
        <f t="shared" si="24"/>
        <v>0</v>
      </c>
      <c r="H45" s="15">
        <f t="shared" si="25"/>
        <v>0</v>
      </c>
    </row>
    <row r="46" spans="1:8" ht="13.5" customHeight="1" x14ac:dyDescent="0.25">
      <c r="A46" s="18"/>
      <c r="B46" s="26">
        <f t="shared" si="26"/>
        <v>2</v>
      </c>
      <c r="C46" s="23"/>
      <c r="D46" s="61"/>
      <c r="E46" s="14"/>
      <c r="F46" s="14"/>
      <c r="G46" s="14">
        <f t="shared" si="24"/>
        <v>0</v>
      </c>
      <c r="H46" s="15">
        <f t="shared" si="25"/>
        <v>0</v>
      </c>
    </row>
    <row r="47" spans="1:8" ht="13.5" customHeight="1" x14ac:dyDescent="0.25">
      <c r="A47" s="18"/>
      <c r="B47" s="26">
        <f t="shared" si="27"/>
        <v>3</v>
      </c>
      <c r="C47" s="23"/>
      <c r="D47" s="61"/>
      <c r="E47" s="14"/>
      <c r="F47" s="14"/>
      <c r="G47" s="14">
        <f t="shared" si="24"/>
        <v>0</v>
      </c>
      <c r="H47" s="15">
        <f t="shared" si="25"/>
        <v>0</v>
      </c>
    </row>
    <row r="48" spans="1:8" ht="13.5" customHeight="1" x14ac:dyDescent="0.25">
      <c r="A48" s="18"/>
      <c r="B48" s="26">
        <f t="shared" si="28"/>
        <v>4</v>
      </c>
      <c r="C48" s="23"/>
      <c r="D48" s="61"/>
      <c r="E48" s="14"/>
      <c r="F48" s="14"/>
      <c r="G48" s="14">
        <f t="shared" si="24"/>
        <v>0</v>
      </c>
      <c r="H48" s="15">
        <f t="shared" si="25"/>
        <v>0</v>
      </c>
    </row>
    <row r="49" spans="1:8" ht="13.5" customHeight="1" x14ac:dyDescent="0.25">
      <c r="A49" s="18"/>
      <c r="B49" s="28">
        <f t="shared" ref="B49" si="31">IF($B$13&gt;0,$B$13,0)</f>
        <v>5</v>
      </c>
      <c r="C49" s="23"/>
      <c r="D49" s="61"/>
      <c r="E49" s="14"/>
      <c r="F49" s="14"/>
      <c r="G49" s="14">
        <f t="shared" si="24"/>
        <v>0</v>
      </c>
      <c r="H49" s="15">
        <f t="shared" si="25"/>
        <v>0</v>
      </c>
    </row>
    <row r="50" spans="1:8" ht="13.5" customHeight="1" x14ac:dyDescent="0.25">
      <c r="A50" s="18"/>
      <c r="B50" s="27">
        <f t="shared" si="30"/>
        <v>6</v>
      </c>
      <c r="C50" s="23"/>
      <c r="D50" s="61"/>
      <c r="E50" s="14"/>
      <c r="F50" s="14"/>
      <c r="G50" s="14">
        <f t="shared" si="24"/>
        <v>0</v>
      </c>
      <c r="H50" s="15">
        <f t="shared" si="25"/>
        <v>0</v>
      </c>
    </row>
    <row r="51" spans="1:8" ht="13.5" customHeight="1" x14ac:dyDescent="0.25">
      <c r="A51" s="18">
        <f>'Grades 1-3'!A17</f>
        <v>45309</v>
      </c>
      <c r="B51" s="70">
        <f t="shared" si="23"/>
        <v>1</v>
      </c>
      <c r="C51" s="23"/>
      <c r="D51" s="61"/>
      <c r="E51" s="14"/>
      <c r="F51" s="14"/>
      <c r="G51" s="14">
        <f t="shared" si="24"/>
        <v>0</v>
      </c>
      <c r="H51" s="15">
        <f t="shared" si="25"/>
        <v>0</v>
      </c>
    </row>
    <row r="52" spans="1:8" ht="13.5" customHeight="1" x14ac:dyDescent="0.25">
      <c r="A52" s="18"/>
      <c r="B52" s="26">
        <f t="shared" si="26"/>
        <v>2</v>
      </c>
      <c r="C52" s="23"/>
      <c r="D52" s="61"/>
      <c r="E52" s="14"/>
      <c r="F52" s="14"/>
      <c r="G52" s="14">
        <f t="shared" si="24"/>
        <v>0</v>
      </c>
      <c r="H52" s="15">
        <f t="shared" si="25"/>
        <v>0</v>
      </c>
    </row>
    <row r="53" spans="1:8" ht="13.5" customHeight="1" x14ac:dyDescent="0.25">
      <c r="A53" s="18"/>
      <c r="B53" s="26">
        <f t="shared" si="27"/>
        <v>3</v>
      </c>
      <c r="C53" s="23"/>
      <c r="D53" s="61"/>
      <c r="E53" s="14"/>
      <c r="F53" s="14"/>
      <c r="G53" s="14">
        <f t="shared" si="24"/>
        <v>0</v>
      </c>
      <c r="H53" s="15">
        <f t="shared" si="25"/>
        <v>0</v>
      </c>
    </row>
    <row r="54" spans="1:8" ht="13.5" customHeight="1" x14ac:dyDescent="0.25">
      <c r="A54" s="18"/>
      <c r="B54" s="26">
        <f t="shared" si="28"/>
        <v>4</v>
      </c>
      <c r="C54" s="23"/>
      <c r="D54" s="61"/>
      <c r="E54" s="14"/>
      <c r="F54" s="14"/>
      <c r="G54" s="14">
        <f t="shared" si="24"/>
        <v>0</v>
      </c>
      <c r="H54" s="15">
        <f t="shared" si="25"/>
        <v>0</v>
      </c>
    </row>
    <row r="55" spans="1:8" ht="13.5" customHeight="1" x14ac:dyDescent="0.25">
      <c r="A55" s="18"/>
      <c r="B55" s="28">
        <f t="shared" ref="B55" si="32">IF($B$13&gt;0,$B$13,0)</f>
        <v>5</v>
      </c>
      <c r="C55" s="23"/>
      <c r="D55" s="61"/>
      <c r="E55" s="14"/>
      <c r="F55" s="14"/>
      <c r="G55" s="14">
        <f t="shared" si="24"/>
        <v>0</v>
      </c>
      <c r="H55" s="15">
        <f t="shared" si="25"/>
        <v>0</v>
      </c>
    </row>
    <row r="56" spans="1:8" ht="13.5" customHeight="1" x14ac:dyDescent="0.25">
      <c r="A56" s="18"/>
      <c r="B56" s="27">
        <f t="shared" si="30"/>
        <v>6</v>
      </c>
      <c r="C56" s="23"/>
      <c r="D56" s="61"/>
      <c r="E56" s="14"/>
      <c r="F56" s="14"/>
      <c r="G56" s="14">
        <f t="shared" si="24"/>
        <v>0</v>
      </c>
      <c r="H56" s="15">
        <f t="shared" si="25"/>
        <v>0</v>
      </c>
    </row>
    <row r="57" spans="1:8" ht="13.5" customHeight="1" x14ac:dyDescent="0.25">
      <c r="A57" s="18">
        <f>'Grades 1-3'!A18</f>
        <v>45310</v>
      </c>
      <c r="B57" s="70">
        <f t="shared" si="23"/>
        <v>1</v>
      </c>
      <c r="C57" s="23"/>
      <c r="D57" s="61"/>
      <c r="E57" s="14"/>
      <c r="F57" s="14"/>
      <c r="G57" s="14">
        <f t="shared" si="24"/>
        <v>0</v>
      </c>
      <c r="H57" s="15">
        <f t="shared" si="25"/>
        <v>0</v>
      </c>
    </row>
    <row r="58" spans="1:8" ht="13.5" customHeight="1" x14ac:dyDescent="0.25">
      <c r="A58" s="18"/>
      <c r="B58" s="26">
        <f t="shared" si="26"/>
        <v>2</v>
      </c>
      <c r="C58" s="23"/>
      <c r="D58" s="61"/>
      <c r="E58" s="14"/>
      <c r="F58" s="14"/>
      <c r="G58" s="14">
        <f t="shared" si="24"/>
        <v>0</v>
      </c>
      <c r="H58" s="15">
        <f t="shared" si="25"/>
        <v>0</v>
      </c>
    </row>
    <row r="59" spans="1:8" ht="13.5" customHeight="1" x14ac:dyDescent="0.25">
      <c r="A59" s="18"/>
      <c r="B59" s="26">
        <f t="shared" si="27"/>
        <v>3</v>
      </c>
      <c r="C59" s="23"/>
      <c r="D59" s="61"/>
      <c r="E59" s="14"/>
      <c r="F59" s="14"/>
      <c r="G59" s="14">
        <f t="shared" si="24"/>
        <v>0</v>
      </c>
      <c r="H59" s="15">
        <f t="shared" si="25"/>
        <v>0</v>
      </c>
    </row>
    <row r="60" spans="1:8" ht="13.5" customHeight="1" x14ac:dyDescent="0.25">
      <c r="A60" s="18"/>
      <c r="B60" s="26">
        <f t="shared" si="28"/>
        <v>4</v>
      </c>
      <c r="C60" s="23"/>
      <c r="D60" s="61"/>
      <c r="E60" s="14"/>
      <c r="F60" s="14"/>
      <c r="G60" s="14">
        <f t="shared" si="24"/>
        <v>0</v>
      </c>
      <c r="H60" s="15">
        <f t="shared" si="25"/>
        <v>0</v>
      </c>
    </row>
    <row r="61" spans="1:8" ht="13.5" customHeight="1" x14ac:dyDescent="0.25">
      <c r="A61" s="18"/>
      <c r="B61" s="28">
        <f t="shared" ref="B61" si="33">IF($B$13&gt;0,$B$13,0)</f>
        <v>5</v>
      </c>
      <c r="C61" s="23"/>
      <c r="D61" s="61"/>
      <c r="E61" s="14"/>
      <c r="F61" s="14"/>
      <c r="G61" s="14">
        <f t="shared" si="24"/>
        <v>0</v>
      </c>
      <c r="H61" s="15">
        <f t="shared" si="25"/>
        <v>0</v>
      </c>
    </row>
    <row r="62" spans="1:8" ht="13.5" customHeight="1" x14ac:dyDescent="0.25">
      <c r="A62" s="18"/>
      <c r="B62" s="27">
        <f t="shared" si="30"/>
        <v>6</v>
      </c>
      <c r="C62" s="23"/>
      <c r="D62" s="61"/>
      <c r="E62" s="14"/>
      <c r="F62" s="14"/>
      <c r="G62" s="14">
        <f t="shared" si="24"/>
        <v>0</v>
      </c>
      <c r="H62" s="15">
        <f t="shared" si="25"/>
        <v>0</v>
      </c>
    </row>
    <row r="63" spans="1:8" ht="13.5" customHeight="1" x14ac:dyDescent="0.25">
      <c r="A63" s="18">
        <f>'Grades 1-3'!A19</f>
        <v>45313</v>
      </c>
      <c r="B63" s="70">
        <f t="shared" si="23"/>
        <v>1</v>
      </c>
      <c r="C63" s="23"/>
      <c r="D63" s="61"/>
      <c r="E63" s="14"/>
      <c r="F63" s="14"/>
      <c r="G63" s="14">
        <f t="shared" si="24"/>
        <v>0</v>
      </c>
      <c r="H63" s="15">
        <f t="shared" si="25"/>
        <v>0</v>
      </c>
    </row>
    <row r="64" spans="1:8" ht="13.5" customHeight="1" x14ac:dyDescent="0.25">
      <c r="A64" s="18"/>
      <c r="B64" s="26">
        <f t="shared" si="26"/>
        <v>2</v>
      </c>
      <c r="C64" s="23"/>
      <c r="D64" s="61"/>
      <c r="E64" s="14"/>
      <c r="F64" s="14"/>
      <c r="G64" s="14">
        <f t="shared" si="24"/>
        <v>0</v>
      </c>
      <c r="H64" s="15">
        <f t="shared" si="25"/>
        <v>0</v>
      </c>
    </row>
    <row r="65" spans="1:8" ht="13.5" customHeight="1" x14ac:dyDescent="0.25">
      <c r="A65" s="18"/>
      <c r="B65" s="26">
        <f t="shared" si="27"/>
        <v>3</v>
      </c>
      <c r="C65" s="23"/>
      <c r="D65" s="61"/>
      <c r="E65" s="14"/>
      <c r="F65" s="14"/>
      <c r="G65" s="14">
        <f t="shared" si="24"/>
        <v>0</v>
      </c>
      <c r="H65" s="15">
        <f t="shared" si="25"/>
        <v>0</v>
      </c>
    </row>
    <row r="66" spans="1:8" ht="13.5" customHeight="1" x14ac:dyDescent="0.25">
      <c r="A66" s="18"/>
      <c r="B66" s="26">
        <f t="shared" si="28"/>
        <v>4</v>
      </c>
      <c r="C66" s="23"/>
      <c r="D66" s="61"/>
      <c r="E66" s="14"/>
      <c r="F66" s="14"/>
      <c r="G66" s="14">
        <f t="shared" si="24"/>
        <v>0</v>
      </c>
      <c r="H66" s="15">
        <f t="shared" si="25"/>
        <v>0</v>
      </c>
    </row>
    <row r="67" spans="1:8" ht="13.5" customHeight="1" x14ac:dyDescent="0.25">
      <c r="A67" s="18"/>
      <c r="B67" s="28">
        <f t="shared" ref="B67" si="34">IF($B$13&gt;0,$B$13,0)</f>
        <v>5</v>
      </c>
      <c r="C67" s="23"/>
      <c r="D67" s="61"/>
      <c r="E67" s="14"/>
      <c r="F67" s="14"/>
      <c r="G67" s="14">
        <f t="shared" si="24"/>
        <v>0</v>
      </c>
      <c r="H67" s="15">
        <f t="shared" si="25"/>
        <v>0</v>
      </c>
    </row>
    <row r="68" spans="1:8" ht="13.5" customHeight="1" x14ac:dyDescent="0.25">
      <c r="A68" s="18"/>
      <c r="B68" s="27">
        <f t="shared" si="30"/>
        <v>6</v>
      </c>
      <c r="C68" s="23"/>
      <c r="D68" s="61"/>
      <c r="E68" s="14"/>
      <c r="F68" s="14"/>
      <c r="G68" s="14">
        <f t="shared" si="24"/>
        <v>0</v>
      </c>
      <c r="H68" s="15">
        <f t="shared" si="25"/>
        <v>0</v>
      </c>
    </row>
    <row r="69" spans="1:8" ht="13.5" customHeight="1" x14ac:dyDescent="0.25">
      <c r="A69" s="18">
        <f>'Grades 1-3'!A20</f>
        <v>45314</v>
      </c>
      <c r="B69" s="70">
        <f t="shared" si="23"/>
        <v>1</v>
      </c>
      <c r="C69" s="23"/>
      <c r="D69" s="61"/>
      <c r="E69" s="14"/>
      <c r="F69" s="14"/>
      <c r="G69" s="14">
        <f t="shared" si="24"/>
        <v>0</v>
      </c>
      <c r="H69" s="15">
        <f t="shared" si="25"/>
        <v>0</v>
      </c>
    </row>
    <row r="70" spans="1:8" ht="13.5" customHeight="1" x14ac:dyDescent="0.25">
      <c r="A70" s="18"/>
      <c r="B70" s="26">
        <f t="shared" si="26"/>
        <v>2</v>
      </c>
      <c r="C70" s="23"/>
      <c r="D70" s="61"/>
      <c r="E70" s="14"/>
      <c r="F70" s="14"/>
      <c r="G70" s="14">
        <f t="shared" si="24"/>
        <v>0</v>
      </c>
      <c r="H70" s="15">
        <f t="shared" si="25"/>
        <v>0</v>
      </c>
    </row>
    <row r="71" spans="1:8" ht="13.5" customHeight="1" x14ac:dyDescent="0.25">
      <c r="A71" s="18"/>
      <c r="B71" s="26">
        <f t="shared" si="27"/>
        <v>3</v>
      </c>
      <c r="C71" s="23"/>
      <c r="D71" s="61"/>
      <c r="E71" s="14"/>
      <c r="F71" s="14"/>
      <c r="G71" s="14">
        <f t="shared" si="24"/>
        <v>0</v>
      </c>
      <c r="H71" s="15">
        <f t="shared" si="25"/>
        <v>0</v>
      </c>
    </row>
    <row r="72" spans="1:8" ht="13.5" customHeight="1" x14ac:dyDescent="0.25">
      <c r="A72" s="18"/>
      <c r="B72" s="26">
        <f t="shared" si="28"/>
        <v>4</v>
      </c>
      <c r="C72" s="23"/>
      <c r="D72" s="61"/>
      <c r="E72" s="14"/>
      <c r="F72" s="14"/>
      <c r="G72" s="14">
        <f t="shared" si="24"/>
        <v>0</v>
      </c>
      <c r="H72" s="15">
        <f t="shared" si="25"/>
        <v>0</v>
      </c>
    </row>
    <row r="73" spans="1:8" ht="13.5" customHeight="1" x14ac:dyDescent="0.25">
      <c r="A73" s="18"/>
      <c r="B73" s="28">
        <f t="shared" ref="B73" si="35">IF($B$13&gt;0,$B$13,0)</f>
        <v>5</v>
      </c>
      <c r="C73" s="23"/>
      <c r="D73" s="61"/>
      <c r="E73" s="14"/>
      <c r="F73" s="14"/>
      <c r="G73" s="14">
        <f t="shared" si="24"/>
        <v>0</v>
      </c>
      <c r="H73" s="15">
        <f t="shared" si="25"/>
        <v>0</v>
      </c>
    </row>
    <row r="74" spans="1:8" ht="13.5" customHeight="1" x14ac:dyDescent="0.25">
      <c r="A74" s="18"/>
      <c r="B74" s="27">
        <f t="shared" si="30"/>
        <v>6</v>
      </c>
      <c r="C74" s="23"/>
      <c r="D74" s="61"/>
      <c r="E74" s="14"/>
      <c r="F74" s="14"/>
      <c r="G74" s="14">
        <f t="shared" si="24"/>
        <v>0</v>
      </c>
      <c r="H74" s="15">
        <f t="shared" si="25"/>
        <v>0</v>
      </c>
    </row>
    <row r="75" spans="1:8" ht="13.5" customHeight="1" x14ac:dyDescent="0.25">
      <c r="A75" s="18">
        <f>'Grades 1-3'!A21</f>
        <v>45315</v>
      </c>
      <c r="B75" s="70">
        <f t="shared" si="23"/>
        <v>1</v>
      </c>
      <c r="C75" s="23"/>
      <c r="D75" s="61"/>
      <c r="E75" s="14"/>
      <c r="F75" s="14"/>
      <c r="G75" s="14">
        <f t="shared" si="24"/>
        <v>0</v>
      </c>
      <c r="H75" s="15">
        <f t="shared" si="25"/>
        <v>0</v>
      </c>
    </row>
    <row r="76" spans="1:8" ht="13.5" customHeight="1" x14ac:dyDescent="0.25">
      <c r="A76" s="18"/>
      <c r="B76" s="26">
        <f t="shared" si="26"/>
        <v>2</v>
      </c>
      <c r="C76" s="23"/>
      <c r="D76" s="61"/>
      <c r="E76" s="14"/>
      <c r="F76" s="14"/>
      <c r="G76" s="14">
        <f t="shared" si="24"/>
        <v>0</v>
      </c>
      <c r="H76" s="15">
        <f t="shared" si="25"/>
        <v>0</v>
      </c>
    </row>
    <row r="77" spans="1:8" ht="13.5" customHeight="1" x14ac:dyDescent="0.25">
      <c r="A77" s="18"/>
      <c r="B77" s="26">
        <f t="shared" si="27"/>
        <v>3</v>
      </c>
      <c r="C77" s="23"/>
      <c r="D77" s="61"/>
      <c r="E77" s="14"/>
      <c r="F77" s="14"/>
      <c r="G77" s="14">
        <f t="shared" si="24"/>
        <v>0</v>
      </c>
      <c r="H77" s="15">
        <f t="shared" si="25"/>
        <v>0</v>
      </c>
    </row>
    <row r="78" spans="1:8" ht="13.5" customHeight="1" x14ac:dyDescent="0.25">
      <c r="A78" s="18"/>
      <c r="B78" s="26">
        <f t="shared" si="28"/>
        <v>4</v>
      </c>
      <c r="C78" s="23"/>
      <c r="D78" s="61"/>
      <c r="E78" s="14"/>
      <c r="F78" s="14"/>
      <c r="G78" s="14">
        <f t="shared" si="24"/>
        <v>0</v>
      </c>
      <c r="H78" s="15">
        <f t="shared" si="25"/>
        <v>0</v>
      </c>
    </row>
    <row r="79" spans="1:8" ht="13.5" customHeight="1" x14ac:dyDescent="0.25">
      <c r="A79" s="18"/>
      <c r="B79" s="28">
        <f t="shared" ref="B79" si="36">IF($B$13&gt;0,$B$13,0)</f>
        <v>5</v>
      </c>
      <c r="C79" s="23"/>
      <c r="D79" s="61"/>
      <c r="E79" s="14"/>
      <c r="F79" s="14"/>
      <c r="G79" s="14">
        <f t="shared" si="24"/>
        <v>0</v>
      </c>
      <c r="H79" s="15">
        <f t="shared" si="25"/>
        <v>0</v>
      </c>
    </row>
    <row r="80" spans="1:8" ht="13.5" customHeight="1" x14ac:dyDescent="0.25">
      <c r="A80" s="18"/>
      <c r="B80" s="27">
        <f t="shared" si="30"/>
        <v>6</v>
      </c>
      <c r="C80" s="23"/>
      <c r="D80" s="61"/>
      <c r="E80" s="14"/>
      <c r="F80" s="14"/>
      <c r="G80" s="14">
        <f t="shared" si="24"/>
        <v>0</v>
      </c>
      <c r="H80" s="15">
        <f t="shared" si="25"/>
        <v>0</v>
      </c>
    </row>
    <row r="81" spans="1:8" ht="13.5" customHeight="1" x14ac:dyDescent="0.25">
      <c r="A81" s="18">
        <f>'Grades 1-3'!A22</f>
        <v>45316</v>
      </c>
      <c r="B81" s="70">
        <f t="shared" si="23"/>
        <v>1</v>
      </c>
      <c r="C81" s="23"/>
      <c r="D81" s="61"/>
      <c r="E81" s="14"/>
      <c r="F81" s="14"/>
      <c r="G81" s="14">
        <f t="shared" si="24"/>
        <v>0</v>
      </c>
      <c r="H81" s="15">
        <f t="shared" si="25"/>
        <v>0</v>
      </c>
    </row>
    <row r="82" spans="1:8" ht="13.5" customHeight="1" x14ac:dyDescent="0.25">
      <c r="A82" s="18"/>
      <c r="B82" s="26">
        <f t="shared" si="26"/>
        <v>2</v>
      </c>
      <c r="C82" s="23"/>
      <c r="D82" s="61"/>
      <c r="E82" s="14"/>
      <c r="F82" s="14"/>
      <c r="G82" s="14">
        <f t="shared" si="24"/>
        <v>0</v>
      </c>
      <c r="H82" s="15">
        <f t="shared" si="25"/>
        <v>0</v>
      </c>
    </row>
    <row r="83" spans="1:8" ht="13.5" customHeight="1" x14ac:dyDescent="0.25">
      <c r="A83" s="18"/>
      <c r="B83" s="26">
        <f t="shared" si="27"/>
        <v>3</v>
      </c>
      <c r="C83" s="23"/>
      <c r="D83" s="61"/>
      <c r="E83" s="14"/>
      <c r="F83" s="14"/>
      <c r="G83" s="14">
        <f t="shared" si="24"/>
        <v>0</v>
      </c>
      <c r="H83" s="15">
        <f t="shared" si="25"/>
        <v>0</v>
      </c>
    </row>
    <row r="84" spans="1:8" ht="13.5" customHeight="1" x14ac:dyDescent="0.25">
      <c r="A84" s="18"/>
      <c r="B84" s="26">
        <f t="shared" si="28"/>
        <v>4</v>
      </c>
      <c r="C84" s="23"/>
      <c r="D84" s="61"/>
      <c r="E84" s="14"/>
      <c r="F84" s="14"/>
      <c r="G84" s="14">
        <f t="shared" si="24"/>
        <v>0</v>
      </c>
      <c r="H84" s="15">
        <f t="shared" si="25"/>
        <v>0</v>
      </c>
    </row>
    <row r="85" spans="1:8" ht="13.5" customHeight="1" x14ac:dyDescent="0.25">
      <c r="A85" s="18"/>
      <c r="B85" s="28">
        <f t="shared" ref="B85" si="37">IF($B$13&gt;0,$B$13,0)</f>
        <v>5</v>
      </c>
      <c r="C85" s="23"/>
      <c r="D85" s="61"/>
      <c r="E85" s="14"/>
      <c r="F85" s="14"/>
      <c r="G85" s="14">
        <f t="shared" si="24"/>
        <v>0</v>
      </c>
      <c r="H85" s="15">
        <f t="shared" si="25"/>
        <v>0</v>
      </c>
    </row>
    <row r="86" spans="1:8" ht="13.5" customHeight="1" x14ac:dyDescent="0.25">
      <c r="A86" s="18"/>
      <c r="B86" s="27">
        <f t="shared" si="30"/>
        <v>6</v>
      </c>
      <c r="C86" s="23"/>
      <c r="D86" s="61"/>
      <c r="E86" s="14"/>
      <c r="F86" s="14"/>
      <c r="G86" s="14">
        <f t="shared" si="24"/>
        <v>0</v>
      </c>
      <c r="H86" s="15">
        <f t="shared" si="25"/>
        <v>0</v>
      </c>
    </row>
    <row r="87" spans="1:8" ht="13.5" customHeight="1" x14ac:dyDescent="0.25">
      <c r="A87" s="18">
        <f>'Grades 1-3'!A23</f>
        <v>45317</v>
      </c>
      <c r="B87" s="70">
        <f t="shared" si="23"/>
        <v>1</v>
      </c>
      <c r="C87" s="23"/>
      <c r="D87" s="61"/>
      <c r="E87" s="14"/>
      <c r="F87" s="14"/>
      <c r="G87" s="14">
        <f t="shared" si="24"/>
        <v>0</v>
      </c>
      <c r="H87" s="15">
        <f t="shared" si="25"/>
        <v>0</v>
      </c>
    </row>
    <row r="88" spans="1:8" ht="13.5" customHeight="1" x14ac:dyDescent="0.25">
      <c r="A88" s="18"/>
      <c r="B88" s="26">
        <f t="shared" si="26"/>
        <v>2</v>
      </c>
      <c r="C88" s="23"/>
      <c r="D88" s="61"/>
      <c r="E88" s="14"/>
      <c r="F88" s="14"/>
      <c r="G88" s="14">
        <f t="shared" si="24"/>
        <v>0</v>
      </c>
      <c r="H88" s="15">
        <f t="shared" si="25"/>
        <v>0</v>
      </c>
    </row>
    <row r="89" spans="1:8" ht="13.5" customHeight="1" x14ac:dyDescent="0.25">
      <c r="A89" s="18"/>
      <c r="B89" s="26">
        <f t="shared" si="27"/>
        <v>3</v>
      </c>
      <c r="C89" s="23"/>
      <c r="D89" s="61"/>
      <c r="E89" s="14"/>
      <c r="F89" s="14"/>
      <c r="G89" s="14">
        <f t="shared" si="24"/>
        <v>0</v>
      </c>
      <c r="H89" s="15">
        <f t="shared" si="25"/>
        <v>0</v>
      </c>
    </row>
    <row r="90" spans="1:8" ht="13.5" customHeight="1" x14ac:dyDescent="0.25">
      <c r="A90" s="18"/>
      <c r="B90" s="26">
        <f t="shared" si="28"/>
        <v>4</v>
      </c>
      <c r="C90" s="23"/>
      <c r="D90" s="61"/>
      <c r="E90" s="14"/>
      <c r="F90" s="14"/>
      <c r="G90" s="14">
        <f t="shared" si="24"/>
        <v>0</v>
      </c>
      <c r="H90" s="15">
        <f t="shared" si="25"/>
        <v>0</v>
      </c>
    </row>
    <row r="91" spans="1:8" ht="13.5" customHeight="1" x14ac:dyDescent="0.25">
      <c r="A91" s="18"/>
      <c r="B91" s="28">
        <f t="shared" ref="B91" si="38">IF($B$13&gt;0,$B$13,0)</f>
        <v>5</v>
      </c>
      <c r="C91" s="23"/>
      <c r="D91" s="61"/>
      <c r="E91" s="14"/>
      <c r="F91" s="14"/>
      <c r="G91" s="14">
        <f t="shared" si="24"/>
        <v>0</v>
      </c>
      <c r="H91" s="15">
        <f t="shared" si="25"/>
        <v>0</v>
      </c>
    </row>
    <row r="92" spans="1:8" ht="13.5" customHeight="1" x14ac:dyDescent="0.25">
      <c r="A92" s="18"/>
      <c r="B92" s="27">
        <f t="shared" si="30"/>
        <v>6</v>
      </c>
      <c r="C92" s="23"/>
      <c r="D92" s="61"/>
      <c r="E92" s="14"/>
      <c r="F92" s="14"/>
      <c r="G92" s="14">
        <f t="shared" si="24"/>
        <v>0</v>
      </c>
      <c r="H92" s="15">
        <f t="shared" si="25"/>
        <v>0</v>
      </c>
    </row>
    <row r="93" spans="1:8" ht="13.5" customHeight="1" x14ac:dyDescent="0.25">
      <c r="A93" s="18">
        <f>'Grades 1-3'!A24</f>
        <v>45320</v>
      </c>
      <c r="B93" s="70">
        <f t="shared" si="23"/>
        <v>1</v>
      </c>
      <c r="C93" s="23"/>
      <c r="D93" s="61"/>
      <c r="E93" s="14"/>
      <c r="F93" s="14"/>
      <c r="G93" s="14">
        <f t="shared" si="24"/>
        <v>0</v>
      </c>
      <c r="H93" s="15">
        <f t="shared" si="25"/>
        <v>0</v>
      </c>
    </row>
    <row r="94" spans="1:8" ht="13.5" customHeight="1" x14ac:dyDescent="0.25">
      <c r="A94" s="18"/>
      <c r="B94" s="26">
        <f t="shared" si="26"/>
        <v>2</v>
      </c>
      <c r="C94" s="23"/>
      <c r="D94" s="61"/>
      <c r="E94" s="14"/>
      <c r="F94" s="14"/>
      <c r="G94" s="14">
        <f t="shared" si="24"/>
        <v>0</v>
      </c>
      <c r="H94" s="15">
        <f t="shared" si="25"/>
        <v>0</v>
      </c>
    </row>
    <row r="95" spans="1:8" ht="13.5" customHeight="1" x14ac:dyDescent="0.25">
      <c r="A95" s="18"/>
      <c r="B95" s="26">
        <f t="shared" si="27"/>
        <v>3</v>
      </c>
      <c r="C95" s="23"/>
      <c r="D95" s="61"/>
      <c r="E95" s="14"/>
      <c r="F95" s="14"/>
      <c r="G95" s="14">
        <f t="shared" si="24"/>
        <v>0</v>
      </c>
      <c r="H95" s="15">
        <f t="shared" si="25"/>
        <v>0</v>
      </c>
    </row>
    <row r="96" spans="1:8" ht="13.5" customHeight="1" x14ac:dyDescent="0.25">
      <c r="A96" s="18"/>
      <c r="B96" s="26">
        <f t="shared" si="28"/>
        <v>4</v>
      </c>
      <c r="C96" s="23"/>
      <c r="D96" s="61"/>
      <c r="E96" s="14"/>
      <c r="F96" s="14"/>
      <c r="G96" s="14">
        <f t="shared" si="24"/>
        <v>0</v>
      </c>
      <c r="H96" s="15">
        <f t="shared" si="25"/>
        <v>0</v>
      </c>
    </row>
    <row r="97" spans="1:8" ht="13.5" customHeight="1" x14ac:dyDescent="0.25">
      <c r="A97" s="18"/>
      <c r="B97" s="28">
        <f t="shared" ref="B97" si="39">IF($B$13&gt;0,$B$13,0)</f>
        <v>5</v>
      </c>
      <c r="C97" s="23"/>
      <c r="D97" s="61"/>
      <c r="E97" s="14"/>
      <c r="F97" s="14"/>
      <c r="G97" s="14">
        <f t="shared" si="24"/>
        <v>0</v>
      </c>
      <c r="H97" s="15">
        <f t="shared" si="25"/>
        <v>0</v>
      </c>
    </row>
    <row r="98" spans="1:8" ht="13.5" customHeight="1" x14ac:dyDescent="0.25">
      <c r="A98" s="18"/>
      <c r="B98" s="27">
        <f t="shared" si="30"/>
        <v>6</v>
      </c>
      <c r="C98" s="23"/>
      <c r="D98" s="61"/>
      <c r="E98" s="14"/>
      <c r="F98" s="14"/>
      <c r="G98" s="14">
        <f t="shared" si="24"/>
        <v>0</v>
      </c>
      <c r="H98" s="15">
        <f t="shared" si="25"/>
        <v>0</v>
      </c>
    </row>
    <row r="99" spans="1:8" ht="13.5" customHeight="1" x14ac:dyDescent="0.25">
      <c r="A99" s="18">
        <f>'Grades 1-3'!A25</f>
        <v>45321</v>
      </c>
      <c r="B99" s="70">
        <f t="shared" si="23"/>
        <v>1</v>
      </c>
      <c r="C99" s="23"/>
      <c r="D99" s="61"/>
      <c r="E99" s="14"/>
      <c r="F99" s="14"/>
      <c r="G99" s="14">
        <f t="shared" ref="G99:G104" si="40">IF(C99&gt;$C$6,(C99-$C$6)*$G$6,0)</f>
        <v>0</v>
      </c>
      <c r="H99" s="15">
        <f t="shared" ref="H99:H104" si="41">E99+F99+G99</f>
        <v>0</v>
      </c>
    </row>
    <row r="100" spans="1:8" ht="13.5" customHeight="1" x14ac:dyDescent="0.25">
      <c r="A100" s="18"/>
      <c r="B100" s="26">
        <f t="shared" si="26"/>
        <v>2</v>
      </c>
      <c r="C100" s="23"/>
      <c r="D100" s="61"/>
      <c r="E100" s="14"/>
      <c r="F100" s="14"/>
      <c r="G100" s="14">
        <f t="shared" si="40"/>
        <v>0</v>
      </c>
      <c r="H100" s="15">
        <f t="shared" si="41"/>
        <v>0</v>
      </c>
    </row>
    <row r="101" spans="1:8" ht="13.5" customHeight="1" x14ac:dyDescent="0.25">
      <c r="A101" s="18"/>
      <c r="B101" s="26">
        <f t="shared" si="27"/>
        <v>3</v>
      </c>
      <c r="C101" s="23"/>
      <c r="D101" s="61"/>
      <c r="E101" s="14"/>
      <c r="F101" s="14"/>
      <c r="G101" s="14">
        <f t="shared" si="40"/>
        <v>0</v>
      </c>
      <c r="H101" s="15">
        <f t="shared" si="41"/>
        <v>0</v>
      </c>
    </row>
    <row r="102" spans="1:8" ht="13.5" customHeight="1" x14ac:dyDescent="0.25">
      <c r="A102" s="18"/>
      <c r="B102" s="26">
        <f t="shared" si="28"/>
        <v>4</v>
      </c>
      <c r="C102" s="23"/>
      <c r="D102" s="61"/>
      <c r="E102" s="14"/>
      <c r="F102" s="14"/>
      <c r="G102" s="14">
        <f t="shared" si="40"/>
        <v>0</v>
      </c>
      <c r="H102" s="15">
        <f t="shared" si="41"/>
        <v>0</v>
      </c>
    </row>
    <row r="103" spans="1:8" ht="13.5" customHeight="1" x14ac:dyDescent="0.25">
      <c r="A103" s="18"/>
      <c r="B103" s="28">
        <f t="shared" ref="B103" si="42">IF($B$13&gt;0,$B$13,0)</f>
        <v>5</v>
      </c>
      <c r="C103" s="23"/>
      <c r="D103" s="61"/>
      <c r="E103" s="14"/>
      <c r="F103" s="14"/>
      <c r="G103" s="14">
        <f t="shared" si="40"/>
        <v>0</v>
      </c>
      <c r="H103" s="15">
        <f t="shared" si="41"/>
        <v>0</v>
      </c>
    </row>
    <row r="104" spans="1:8" ht="13.5" customHeight="1" x14ac:dyDescent="0.25">
      <c r="A104" s="18"/>
      <c r="B104" s="27">
        <f t="shared" si="30"/>
        <v>6</v>
      </c>
      <c r="C104" s="23"/>
      <c r="D104" s="61"/>
      <c r="E104" s="14"/>
      <c r="F104" s="14"/>
      <c r="G104" s="14">
        <f t="shared" si="40"/>
        <v>0</v>
      </c>
      <c r="H104" s="15">
        <f t="shared" si="41"/>
        <v>0</v>
      </c>
    </row>
    <row r="105" spans="1:8" ht="13.5" customHeight="1" x14ac:dyDescent="0.25">
      <c r="A105" s="18">
        <f>'Grades 1-3'!A26</f>
        <v>45322</v>
      </c>
      <c r="B105" s="70">
        <f t="shared" si="23"/>
        <v>1</v>
      </c>
      <c r="C105" s="23"/>
      <c r="D105" s="61"/>
      <c r="E105" s="14"/>
      <c r="F105" s="14"/>
      <c r="G105" s="14">
        <f t="shared" si="24"/>
        <v>0</v>
      </c>
      <c r="H105" s="15">
        <f t="shared" si="25"/>
        <v>0</v>
      </c>
    </row>
    <row r="106" spans="1:8" ht="13.5" customHeight="1" x14ac:dyDescent="0.25">
      <c r="A106" s="18"/>
      <c r="B106" s="26">
        <f t="shared" si="26"/>
        <v>2</v>
      </c>
      <c r="C106" s="23"/>
      <c r="D106" s="61"/>
      <c r="E106" s="14"/>
      <c r="F106" s="14"/>
      <c r="G106" s="14">
        <f t="shared" si="24"/>
        <v>0</v>
      </c>
      <c r="H106" s="15">
        <f t="shared" si="25"/>
        <v>0</v>
      </c>
    </row>
    <row r="107" spans="1:8" ht="13.5" customHeight="1" x14ac:dyDescent="0.25">
      <c r="A107" s="18"/>
      <c r="B107" s="26">
        <f t="shared" si="27"/>
        <v>3</v>
      </c>
      <c r="C107" s="23"/>
      <c r="D107" s="61"/>
      <c r="E107" s="14"/>
      <c r="F107" s="14"/>
      <c r="G107" s="14">
        <f t="shared" si="24"/>
        <v>0</v>
      </c>
      <c r="H107" s="15">
        <f t="shared" si="25"/>
        <v>0</v>
      </c>
    </row>
    <row r="108" spans="1:8" ht="13.5" customHeight="1" x14ac:dyDescent="0.25">
      <c r="A108" s="18"/>
      <c r="B108" s="26">
        <f t="shared" si="28"/>
        <v>4</v>
      </c>
      <c r="C108" s="23"/>
      <c r="D108" s="61"/>
      <c r="E108" s="14"/>
      <c r="F108" s="14"/>
      <c r="G108" s="14">
        <f t="shared" si="24"/>
        <v>0</v>
      </c>
      <c r="H108" s="15">
        <f t="shared" si="25"/>
        <v>0</v>
      </c>
    </row>
    <row r="109" spans="1:8" ht="13.5" customHeight="1" x14ac:dyDescent="0.25">
      <c r="A109" s="18"/>
      <c r="B109" s="28">
        <f t="shared" ref="B109" si="43">IF($B$13&gt;0,$B$13,0)</f>
        <v>5</v>
      </c>
      <c r="C109" s="23"/>
      <c r="D109" s="61"/>
      <c r="E109" s="14"/>
      <c r="F109" s="14"/>
      <c r="G109" s="14">
        <f t="shared" ref="G109:G110" si="44">IF(C109&gt;$C$6,(C109-$C$6)*$G$6,0)</f>
        <v>0</v>
      </c>
      <c r="H109" s="15">
        <f t="shared" ref="H109:H110" si="45">E109+F109+G109</f>
        <v>0</v>
      </c>
    </row>
    <row r="110" spans="1:8" ht="13.5" customHeight="1" x14ac:dyDescent="0.25">
      <c r="A110" s="18"/>
      <c r="B110" s="27">
        <f t="shared" si="30"/>
        <v>6</v>
      </c>
      <c r="C110" s="23"/>
      <c r="D110" s="61"/>
      <c r="E110" s="14"/>
      <c r="F110" s="14"/>
      <c r="G110" s="14">
        <f t="shared" si="44"/>
        <v>0</v>
      </c>
      <c r="H110" s="15">
        <f t="shared" si="45"/>
        <v>0</v>
      </c>
    </row>
    <row r="111" spans="1:8" ht="18" customHeight="1" thickBot="1" x14ac:dyDescent="0.35">
      <c r="A111" s="103" t="s">
        <v>2</v>
      </c>
      <c r="B111" s="96"/>
      <c r="C111" s="97"/>
      <c r="D111" s="98"/>
      <c r="E111" s="102"/>
      <c r="F111" s="102"/>
      <c r="G111" s="95"/>
      <c r="H111" s="100">
        <f>SUM(H9:H110)</f>
        <v>0</v>
      </c>
    </row>
    <row r="112" spans="1:8" ht="8.1" customHeight="1" thickTop="1" x14ac:dyDescent="0.25">
      <c r="A112" s="16"/>
      <c r="B112" s="1"/>
      <c r="C112" s="1"/>
      <c r="D112" s="1"/>
      <c r="E112" s="1"/>
      <c r="F112" s="1"/>
      <c r="G112" s="1"/>
      <c r="H112" s="1"/>
    </row>
    <row r="113" spans="1:8" x14ac:dyDescent="0.25">
      <c r="A113" s="57" t="s">
        <v>19</v>
      </c>
      <c r="B113" s="1"/>
      <c r="C113" s="1"/>
      <c r="D113" s="1"/>
      <c r="E113" s="1"/>
      <c r="F113" s="1"/>
      <c r="G113" s="1"/>
      <c r="H113" s="1"/>
    </row>
    <row r="114" spans="1:8" ht="8.1" customHeight="1" x14ac:dyDescent="0.25">
      <c r="A114" s="16"/>
      <c r="B114" s="1"/>
      <c r="C114" s="1"/>
      <c r="D114" s="1"/>
      <c r="E114" s="1"/>
      <c r="F114" s="1"/>
      <c r="G114" s="1"/>
      <c r="H114" s="1"/>
    </row>
    <row r="115" spans="1:8" x14ac:dyDescent="0.25">
      <c r="A115" s="58" t="s">
        <v>21</v>
      </c>
      <c r="B115" s="1"/>
      <c r="C115" s="1"/>
      <c r="D115" s="1"/>
      <c r="E115" s="1"/>
      <c r="F115" s="1"/>
      <c r="G115" s="1"/>
      <c r="H115" s="1"/>
    </row>
    <row r="116" spans="1:8" x14ac:dyDescent="0.25">
      <c r="A116" s="59" t="s">
        <v>22</v>
      </c>
      <c r="B116" s="1"/>
      <c r="C116" s="1"/>
      <c r="D116" s="1"/>
      <c r="E116" s="1"/>
      <c r="F116" s="1"/>
      <c r="G116" s="1"/>
      <c r="H116" s="1"/>
    </row>
    <row r="117" spans="1:8" ht="9.9499999999999993" customHeight="1" x14ac:dyDescent="0.25">
      <c r="B117" s="31"/>
      <c r="D117" s="31"/>
    </row>
    <row r="118" spans="1:8" x14ac:dyDescent="0.25">
      <c r="A118" s="32"/>
      <c r="C118" s="34"/>
      <c r="D118" s="31"/>
    </row>
    <row r="119" spans="1:8" x14ac:dyDescent="0.25">
      <c r="A119" s="44" t="s">
        <v>13</v>
      </c>
      <c r="B119" s="45"/>
      <c r="C119" s="46"/>
      <c r="D119" s="30"/>
      <c r="E119" s="47" t="s">
        <v>1</v>
      </c>
      <c r="F119" s="47"/>
    </row>
    <row r="120" spans="1:8" ht="9.9499999999999993" customHeight="1" x14ac:dyDescent="0.25">
      <c r="B120" s="31"/>
      <c r="D120" s="31"/>
    </row>
    <row r="121" spans="1:8" x14ac:dyDescent="0.25">
      <c r="A121" s="48"/>
      <c r="B121" s="49"/>
      <c r="C121" s="50"/>
      <c r="D121" s="31"/>
    </row>
    <row r="122" spans="1:8" ht="17.25" x14ac:dyDescent="0.25">
      <c r="A122" s="44" t="s">
        <v>38</v>
      </c>
      <c r="B122" s="67"/>
      <c r="C122" s="67"/>
      <c r="D122" s="30"/>
      <c r="E122" s="47" t="s">
        <v>1</v>
      </c>
      <c r="F122" s="47"/>
    </row>
    <row r="123" spans="1:8" x14ac:dyDescent="0.25">
      <c r="A123" s="31" t="s">
        <v>20</v>
      </c>
      <c r="B123" s="31"/>
      <c r="D123" s="31"/>
    </row>
    <row r="124" spans="1:8" ht="18.75" x14ac:dyDescent="0.3">
      <c r="A124" s="118" t="str">
        <f>'Grade K'!A42:F42</f>
        <v xml:space="preserve">   01-0000-0-1103-000-1110-1000-000-108</v>
      </c>
      <c r="B124" s="118"/>
      <c r="C124" s="118"/>
      <c r="D124" s="118"/>
      <c r="E124" s="118"/>
      <c r="F124" s="118"/>
    </row>
    <row r="125" spans="1:8" x14ac:dyDescent="0.25">
      <c r="B125" s="31"/>
      <c r="D125" s="31"/>
    </row>
    <row r="133" spans="4:4" x14ac:dyDescent="0.25">
      <c r="D133" s="43"/>
    </row>
  </sheetData>
  <mergeCells count="2">
    <mergeCell ref="A2:H2"/>
    <mergeCell ref="A124:F12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  <rowBreaks count="1" manualBreakCount="1">
    <brk id="10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3"/>
  <sheetViews>
    <sheetView view="pageBreakPreview" zoomScaleNormal="100" zoomScaleSheetLayoutView="100" workbookViewId="0">
      <pane ySplit="8" topLeftCell="A87" activePane="bottomLeft" state="frozen"/>
      <selection activeCell="F25" sqref="F25"/>
      <selection pane="bottomLeft" activeCell="N101" sqref="N101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05" t="str">
        <f>'Grades 7-8  All FTE''s'!A1</f>
        <v>2023-24</v>
      </c>
      <c r="B1" s="107" t="s">
        <v>52</v>
      </c>
      <c r="C1" s="107"/>
      <c r="D1" s="107"/>
      <c r="E1" s="107"/>
      <c r="F1" s="107"/>
      <c r="G1" s="107"/>
      <c r="H1" s="107"/>
    </row>
    <row r="2" spans="1:8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29" t="s">
        <v>11</v>
      </c>
      <c r="D5" s="24"/>
      <c r="E5" s="29"/>
      <c r="F5" s="29"/>
      <c r="G5" s="29" t="s">
        <v>29</v>
      </c>
      <c r="H5" s="4"/>
    </row>
    <row r="6" spans="1:8" s="40" customFormat="1" x14ac:dyDescent="0.25">
      <c r="A6" s="68" t="s">
        <v>0</v>
      </c>
      <c r="B6" s="7"/>
      <c r="C6" s="29">
        <v>40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ht="13.5" customHeight="1" x14ac:dyDescent="0.25">
      <c r="A9" s="18">
        <f>'Grades 1-3'!A10</f>
        <v>45299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110" si="0">E9+F9+G9</f>
        <v>0</v>
      </c>
    </row>
    <row r="10" spans="1:8" ht="13.5" customHeight="1" x14ac:dyDescent="0.25">
      <c r="A10" s="18"/>
      <c r="B10" s="25">
        <v>2</v>
      </c>
      <c r="C10" s="23"/>
      <c r="D10" s="61"/>
      <c r="E10" s="14"/>
      <c r="F10" s="14"/>
      <c r="G10" s="14">
        <f t="shared" ref="G10:G18" si="1">IF(C10&gt;$C$6,(C10-$C$6)*$G$6,0)</f>
        <v>0</v>
      </c>
      <c r="H10" s="15">
        <f t="shared" si="0"/>
        <v>0</v>
      </c>
    </row>
    <row r="11" spans="1:8" ht="13.5" customHeight="1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ht="13.5" customHeight="1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ht="13.5" customHeight="1" x14ac:dyDescent="0.25">
      <c r="A13" s="18"/>
      <c r="B13" s="25">
        <v>5</v>
      </c>
      <c r="C13" s="23"/>
      <c r="D13" s="61"/>
      <c r="E13" s="14"/>
      <c r="F13" s="14"/>
      <c r="G13" s="14">
        <f t="shared" si="1"/>
        <v>0</v>
      </c>
      <c r="H13" s="15">
        <f t="shared" si="0"/>
        <v>0</v>
      </c>
    </row>
    <row r="14" spans="1:8" ht="13.5" customHeight="1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ht="13.5" customHeight="1" x14ac:dyDescent="0.25">
      <c r="A15" s="18">
        <f>'Grades 1-3'!A11</f>
        <v>45300</v>
      </c>
      <c r="B15" s="60">
        <f>IF($B$9&gt;0,$B$9,0)</f>
        <v>1</v>
      </c>
      <c r="C15" s="23"/>
      <c r="D15" s="61"/>
      <c r="E15" s="14"/>
      <c r="F15" s="14"/>
      <c r="G15" s="14">
        <f t="shared" si="1"/>
        <v>0</v>
      </c>
      <c r="H15" s="15">
        <f t="shared" si="0"/>
        <v>0</v>
      </c>
    </row>
    <row r="16" spans="1:8" ht="13.5" customHeight="1" x14ac:dyDescent="0.25">
      <c r="A16" s="18"/>
      <c r="B16" s="28">
        <f t="shared" ref="B16" si="2">IF($B$10&gt;0,$B$10,0)</f>
        <v>2</v>
      </c>
      <c r="C16" s="23"/>
      <c r="D16" s="61"/>
      <c r="E16" s="14"/>
      <c r="F16" s="14"/>
      <c r="G16" s="14">
        <f t="shared" si="1"/>
        <v>0</v>
      </c>
      <c r="H16" s="15">
        <f t="shared" si="0"/>
        <v>0</v>
      </c>
    </row>
    <row r="17" spans="1:8" ht="13.5" customHeight="1" x14ac:dyDescent="0.25">
      <c r="A17" s="18"/>
      <c r="B17" s="28">
        <f>IF($B$11&gt;0,$B$11,0)</f>
        <v>3</v>
      </c>
      <c r="C17" s="23"/>
      <c r="D17" s="61"/>
      <c r="E17" s="14"/>
      <c r="F17" s="14"/>
      <c r="G17" s="14">
        <f t="shared" si="1"/>
        <v>0</v>
      </c>
      <c r="H17" s="15">
        <f t="shared" si="0"/>
        <v>0</v>
      </c>
    </row>
    <row r="18" spans="1:8" ht="13.5" customHeight="1" x14ac:dyDescent="0.25">
      <c r="A18" s="18"/>
      <c r="B18" s="28">
        <f t="shared" ref="B18" si="3">IF($B$12&gt;0,$B$12,0)</f>
        <v>4</v>
      </c>
      <c r="C18" s="23"/>
      <c r="D18" s="61"/>
      <c r="E18" s="14"/>
      <c r="F18" s="14"/>
      <c r="G18" s="14">
        <f t="shared" si="1"/>
        <v>0</v>
      </c>
      <c r="H18" s="15">
        <f t="shared" si="0"/>
        <v>0</v>
      </c>
    </row>
    <row r="19" spans="1:8" ht="13.5" customHeight="1" x14ac:dyDescent="0.25">
      <c r="A19" s="18"/>
      <c r="B19" s="28">
        <f>IF($B$13&gt;0,$B$13,0)</f>
        <v>5</v>
      </c>
      <c r="C19" s="23"/>
      <c r="D19" s="61"/>
      <c r="E19" s="14"/>
      <c r="F19" s="14"/>
      <c r="G19" s="14">
        <f>IF(C19&gt;$C$6,(C19-$C$6)*$G$6,0)</f>
        <v>0</v>
      </c>
      <c r="H19" s="15">
        <f t="shared" si="0"/>
        <v>0</v>
      </c>
    </row>
    <row r="20" spans="1:8" ht="13.5" customHeight="1" x14ac:dyDescent="0.25">
      <c r="A20" s="18"/>
      <c r="B20" s="69">
        <f t="shared" ref="B20" si="4">IF($B$14&gt;0,$B$14,0)</f>
        <v>6</v>
      </c>
      <c r="C20" s="23"/>
      <c r="D20" s="61"/>
      <c r="E20" s="14"/>
      <c r="F20" s="14"/>
      <c r="G20" s="14">
        <f t="shared" ref="G20:G110" si="5">IF(C20&gt;$C$6,(C20-$C$6)*$G$6,0)</f>
        <v>0</v>
      </c>
      <c r="H20" s="15">
        <f t="shared" si="0"/>
        <v>0</v>
      </c>
    </row>
    <row r="21" spans="1:8" ht="13.5" customHeight="1" x14ac:dyDescent="0.25">
      <c r="A21" s="18">
        <f>'Grades 1-3'!A12</f>
        <v>45301</v>
      </c>
      <c r="B21" s="70">
        <f t="shared" ref="B21" si="6">IF($B$9&gt;0,$B$9," ")</f>
        <v>1</v>
      </c>
      <c r="C21" s="23"/>
      <c r="D21" s="61"/>
      <c r="E21" s="14"/>
      <c r="F21" s="14"/>
      <c r="G21" s="14">
        <f t="shared" si="5"/>
        <v>0</v>
      </c>
      <c r="H21" s="15">
        <f t="shared" si="0"/>
        <v>0</v>
      </c>
    </row>
    <row r="22" spans="1:8" ht="13.5" customHeight="1" x14ac:dyDescent="0.25">
      <c r="A22" s="18"/>
      <c r="B22" s="26">
        <f t="shared" ref="B22" si="7">IF($B$10&gt;0,$B$10," ")</f>
        <v>2</v>
      </c>
      <c r="C22" s="23"/>
      <c r="D22" s="61"/>
      <c r="E22" s="14"/>
      <c r="F22" s="14"/>
      <c r="G22" s="14">
        <f t="shared" si="5"/>
        <v>0</v>
      </c>
      <c r="H22" s="15">
        <f t="shared" si="0"/>
        <v>0</v>
      </c>
    </row>
    <row r="23" spans="1:8" ht="13.5" customHeight="1" x14ac:dyDescent="0.25">
      <c r="A23" s="18"/>
      <c r="B23" s="26">
        <f t="shared" ref="B23" si="8">IF($B$11&gt;0,$B$11," ")</f>
        <v>3</v>
      </c>
      <c r="C23" s="23"/>
      <c r="D23" s="61"/>
      <c r="E23" s="14"/>
      <c r="F23" s="14"/>
      <c r="G23" s="14">
        <f t="shared" si="5"/>
        <v>0</v>
      </c>
      <c r="H23" s="15">
        <f t="shared" si="0"/>
        <v>0</v>
      </c>
    </row>
    <row r="24" spans="1:8" ht="13.5" customHeight="1" x14ac:dyDescent="0.25">
      <c r="A24" s="18"/>
      <c r="B24" s="26">
        <f t="shared" ref="B24" si="9">IF($B$12&gt;0,$B$12," ")</f>
        <v>4</v>
      </c>
      <c r="C24" s="23"/>
      <c r="D24" s="61"/>
      <c r="E24" s="14"/>
      <c r="F24" s="14"/>
      <c r="G24" s="14">
        <f t="shared" si="5"/>
        <v>0</v>
      </c>
      <c r="H24" s="15">
        <f t="shared" si="0"/>
        <v>0</v>
      </c>
    </row>
    <row r="25" spans="1:8" ht="13.5" customHeight="1" x14ac:dyDescent="0.25">
      <c r="A25" s="18"/>
      <c r="B25" s="28">
        <f>IF($B$13&gt;0,$B$13,0)</f>
        <v>5</v>
      </c>
      <c r="C25" s="23"/>
      <c r="D25" s="61"/>
      <c r="E25" s="14"/>
      <c r="F25" s="14"/>
      <c r="G25" s="14">
        <f t="shared" si="5"/>
        <v>0</v>
      </c>
      <c r="H25" s="15">
        <f t="shared" si="0"/>
        <v>0</v>
      </c>
    </row>
    <row r="26" spans="1:8" ht="13.5" customHeight="1" x14ac:dyDescent="0.25">
      <c r="A26" s="18"/>
      <c r="B26" s="27">
        <f t="shared" ref="B26" si="10">IF($B$14&gt;0,$B$14," ")</f>
        <v>6</v>
      </c>
      <c r="C26" s="23"/>
      <c r="D26" s="61"/>
      <c r="E26" s="14"/>
      <c r="F26" s="14"/>
      <c r="G26" s="14">
        <f t="shared" si="5"/>
        <v>0</v>
      </c>
      <c r="H26" s="15">
        <f t="shared" si="0"/>
        <v>0</v>
      </c>
    </row>
    <row r="27" spans="1:8" ht="13.5" customHeight="1" x14ac:dyDescent="0.25">
      <c r="A27" s="18">
        <f>'Grades 1-3'!A13</f>
        <v>45302</v>
      </c>
      <c r="B27" s="70">
        <f t="shared" ref="B27" si="11">IF($B$9&gt;0,$B$9," ")</f>
        <v>1</v>
      </c>
      <c r="C27" s="23"/>
      <c r="D27" s="61"/>
      <c r="E27" s="14"/>
      <c r="F27" s="14"/>
      <c r="G27" s="14">
        <f t="shared" si="5"/>
        <v>0</v>
      </c>
      <c r="H27" s="15">
        <f t="shared" si="0"/>
        <v>0</v>
      </c>
    </row>
    <row r="28" spans="1:8" ht="13.5" customHeight="1" x14ac:dyDescent="0.25">
      <c r="A28" s="18"/>
      <c r="B28" s="26">
        <f t="shared" ref="B28" si="12">IF($B$10&gt;0,$B$10," ")</f>
        <v>2</v>
      </c>
      <c r="C28" s="23"/>
      <c r="D28" s="61"/>
      <c r="E28" s="14"/>
      <c r="F28" s="14"/>
      <c r="G28" s="14">
        <f t="shared" si="5"/>
        <v>0</v>
      </c>
      <c r="H28" s="15">
        <f t="shared" si="0"/>
        <v>0</v>
      </c>
    </row>
    <row r="29" spans="1:8" ht="13.5" customHeight="1" x14ac:dyDescent="0.25">
      <c r="A29" s="18"/>
      <c r="B29" s="26">
        <f t="shared" ref="B29" si="13">IF($B$11&gt;0,$B$11," ")</f>
        <v>3</v>
      </c>
      <c r="C29" s="23"/>
      <c r="D29" s="61"/>
      <c r="E29" s="14"/>
      <c r="F29" s="14"/>
      <c r="G29" s="14">
        <f t="shared" si="5"/>
        <v>0</v>
      </c>
      <c r="H29" s="15">
        <f t="shared" si="0"/>
        <v>0</v>
      </c>
    </row>
    <row r="30" spans="1:8" ht="13.5" customHeight="1" x14ac:dyDescent="0.25">
      <c r="A30" s="18"/>
      <c r="B30" s="26">
        <f t="shared" ref="B30" si="14">IF($B$12&gt;0,$B$12," ")</f>
        <v>4</v>
      </c>
      <c r="C30" s="23"/>
      <c r="D30" s="61"/>
      <c r="E30" s="14"/>
      <c r="F30" s="14"/>
      <c r="G30" s="14">
        <f t="shared" si="5"/>
        <v>0</v>
      </c>
      <c r="H30" s="15">
        <f t="shared" si="0"/>
        <v>0</v>
      </c>
    </row>
    <row r="31" spans="1:8" ht="13.5" customHeight="1" x14ac:dyDescent="0.25">
      <c r="A31" s="18"/>
      <c r="B31" s="28">
        <f>IF($B$13&gt;0,$B$13,0)</f>
        <v>5</v>
      </c>
      <c r="C31" s="23"/>
      <c r="D31" s="61"/>
      <c r="E31" s="14"/>
      <c r="F31" s="14"/>
      <c r="G31" s="14">
        <f t="shared" si="5"/>
        <v>0</v>
      </c>
      <c r="H31" s="15">
        <f t="shared" si="0"/>
        <v>0</v>
      </c>
    </row>
    <row r="32" spans="1:8" ht="13.5" customHeight="1" x14ac:dyDescent="0.25">
      <c r="A32" s="18"/>
      <c r="B32" s="27">
        <f t="shared" ref="B32" si="15">IF($B$14&gt;0,$B$14," ")</f>
        <v>6</v>
      </c>
      <c r="C32" s="23"/>
      <c r="D32" s="61"/>
      <c r="E32" s="14"/>
      <c r="F32" s="14"/>
      <c r="G32" s="14">
        <f t="shared" si="5"/>
        <v>0</v>
      </c>
      <c r="H32" s="15">
        <f t="shared" si="0"/>
        <v>0</v>
      </c>
    </row>
    <row r="33" spans="1:8" ht="13.5" customHeight="1" x14ac:dyDescent="0.25">
      <c r="A33" s="18">
        <f>'Grades 1-3'!A14</f>
        <v>45303</v>
      </c>
      <c r="B33" s="70">
        <f t="shared" ref="B33" si="16">IF($B$9&gt;0,$B$9," ")</f>
        <v>1</v>
      </c>
      <c r="C33" s="23"/>
      <c r="D33" s="61"/>
      <c r="E33" s="14"/>
      <c r="F33" s="14"/>
      <c r="G33" s="14">
        <f t="shared" si="5"/>
        <v>0</v>
      </c>
      <c r="H33" s="15">
        <f t="shared" si="0"/>
        <v>0</v>
      </c>
    </row>
    <row r="34" spans="1:8" ht="13.5" customHeight="1" x14ac:dyDescent="0.25">
      <c r="A34" s="18"/>
      <c r="B34" s="26">
        <f t="shared" ref="B34" si="17">IF($B$10&gt;0,$B$10," ")</f>
        <v>2</v>
      </c>
      <c r="C34" s="23"/>
      <c r="D34" s="61"/>
      <c r="E34" s="14"/>
      <c r="F34" s="14"/>
      <c r="G34" s="14">
        <f t="shared" si="5"/>
        <v>0</v>
      </c>
      <c r="H34" s="15">
        <f t="shared" si="0"/>
        <v>0</v>
      </c>
    </row>
    <row r="35" spans="1:8" ht="13.5" customHeight="1" x14ac:dyDescent="0.25">
      <c r="A35" s="18"/>
      <c r="B35" s="26">
        <f t="shared" ref="B35" si="18">IF($B$11&gt;0,$B$11," ")</f>
        <v>3</v>
      </c>
      <c r="C35" s="23"/>
      <c r="D35" s="61"/>
      <c r="E35" s="14"/>
      <c r="F35" s="14"/>
      <c r="G35" s="14">
        <f t="shared" si="5"/>
        <v>0</v>
      </c>
      <c r="H35" s="15">
        <f t="shared" si="0"/>
        <v>0</v>
      </c>
    </row>
    <row r="36" spans="1:8" ht="13.5" customHeight="1" x14ac:dyDescent="0.25">
      <c r="A36" s="18"/>
      <c r="B36" s="26">
        <f t="shared" ref="B36" si="19">IF($B$12&gt;0,$B$12," ")</f>
        <v>4</v>
      </c>
      <c r="C36" s="23"/>
      <c r="D36" s="61"/>
      <c r="E36" s="14"/>
      <c r="F36" s="14"/>
      <c r="G36" s="14">
        <f t="shared" si="5"/>
        <v>0</v>
      </c>
      <c r="H36" s="15">
        <f t="shared" si="0"/>
        <v>0</v>
      </c>
    </row>
    <row r="37" spans="1:8" ht="13.5" customHeight="1" x14ac:dyDescent="0.25">
      <c r="A37" s="18"/>
      <c r="B37" s="28">
        <f>IF($B$13&gt;0,$B$13,0)</f>
        <v>5</v>
      </c>
      <c r="C37" s="23"/>
      <c r="D37" s="61"/>
      <c r="E37" s="14"/>
      <c r="F37" s="14"/>
      <c r="G37" s="14">
        <f t="shared" si="5"/>
        <v>0</v>
      </c>
      <c r="H37" s="15">
        <f t="shared" si="0"/>
        <v>0</v>
      </c>
    </row>
    <row r="38" spans="1:8" ht="13.5" customHeight="1" x14ac:dyDescent="0.25">
      <c r="A38" s="18"/>
      <c r="B38" s="27">
        <f t="shared" ref="B38" si="20">IF($B$14&gt;0,$B$14," ")</f>
        <v>6</v>
      </c>
      <c r="C38" s="23"/>
      <c r="D38" s="61"/>
      <c r="E38" s="14"/>
      <c r="F38" s="14"/>
      <c r="G38" s="14">
        <f t="shared" si="5"/>
        <v>0</v>
      </c>
      <c r="H38" s="15">
        <f t="shared" si="0"/>
        <v>0</v>
      </c>
    </row>
    <row r="39" spans="1:8" ht="13.5" customHeight="1" x14ac:dyDescent="0.25">
      <c r="A39" s="18">
        <f>'Grades 1-3'!A15</f>
        <v>45307</v>
      </c>
      <c r="B39" s="70">
        <f t="shared" ref="B39:B105" si="21">IF($B$9&gt;0,$B$9," ")</f>
        <v>1</v>
      </c>
      <c r="C39" s="23"/>
      <c r="D39" s="61"/>
      <c r="E39" s="14"/>
      <c r="F39" s="14"/>
      <c r="G39" s="14">
        <f t="shared" si="5"/>
        <v>0</v>
      </c>
      <c r="H39" s="15">
        <f t="shared" si="0"/>
        <v>0</v>
      </c>
    </row>
    <row r="40" spans="1:8" ht="13.5" customHeight="1" x14ac:dyDescent="0.25">
      <c r="A40" s="18"/>
      <c r="B40" s="26">
        <f t="shared" ref="B40:B106" si="22">IF($B$10&gt;0,$B$10," ")</f>
        <v>2</v>
      </c>
      <c r="C40" s="23"/>
      <c r="D40" s="61"/>
      <c r="E40" s="14"/>
      <c r="F40" s="14"/>
      <c r="G40" s="14">
        <f t="shared" si="5"/>
        <v>0</v>
      </c>
      <c r="H40" s="15">
        <f t="shared" si="0"/>
        <v>0</v>
      </c>
    </row>
    <row r="41" spans="1:8" ht="13.5" customHeight="1" x14ac:dyDescent="0.25">
      <c r="A41" s="18"/>
      <c r="B41" s="26">
        <f t="shared" ref="B41:B107" si="23">IF($B$11&gt;0,$B$11," ")</f>
        <v>3</v>
      </c>
      <c r="C41" s="23"/>
      <c r="D41" s="61"/>
      <c r="E41" s="14"/>
      <c r="F41" s="14"/>
      <c r="G41" s="14">
        <f t="shared" si="5"/>
        <v>0</v>
      </c>
      <c r="H41" s="15">
        <f t="shared" si="0"/>
        <v>0</v>
      </c>
    </row>
    <row r="42" spans="1:8" ht="13.5" customHeight="1" x14ac:dyDescent="0.25">
      <c r="A42" s="18"/>
      <c r="B42" s="26">
        <f t="shared" ref="B42:B108" si="24">IF($B$12&gt;0,$B$12," ")</f>
        <v>4</v>
      </c>
      <c r="C42" s="23"/>
      <c r="D42" s="61"/>
      <c r="E42" s="14"/>
      <c r="F42" s="14"/>
      <c r="G42" s="14">
        <f t="shared" si="5"/>
        <v>0</v>
      </c>
      <c r="H42" s="15">
        <f t="shared" si="0"/>
        <v>0</v>
      </c>
    </row>
    <row r="43" spans="1:8" ht="13.5" customHeight="1" x14ac:dyDescent="0.25">
      <c r="A43" s="18"/>
      <c r="B43" s="28">
        <f t="shared" ref="B43" si="25">IF($B$13&gt;0,$B$13,0)</f>
        <v>5</v>
      </c>
      <c r="C43" s="23"/>
      <c r="D43" s="61"/>
      <c r="E43" s="14"/>
      <c r="F43" s="14"/>
      <c r="G43" s="14">
        <f t="shared" si="5"/>
        <v>0</v>
      </c>
      <c r="H43" s="15">
        <f t="shared" si="0"/>
        <v>0</v>
      </c>
    </row>
    <row r="44" spans="1:8" ht="13.5" customHeight="1" x14ac:dyDescent="0.25">
      <c r="A44" s="18"/>
      <c r="B44" s="27">
        <f t="shared" ref="B44:B110" si="26">IF($B$14&gt;0,$B$14," ")</f>
        <v>6</v>
      </c>
      <c r="C44" s="23"/>
      <c r="D44" s="61"/>
      <c r="E44" s="14"/>
      <c r="F44" s="14"/>
      <c r="G44" s="14">
        <f t="shared" si="5"/>
        <v>0</v>
      </c>
      <c r="H44" s="15">
        <f t="shared" si="0"/>
        <v>0</v>
      </c>
    </row>
    <row r="45" spans="1:8" ht="13.5" customHeight="1" x14ac:dyDescent="0.25">
      <c r="A45" s="18">
        <f>'Grades 1-3'!A16</f>
        <v>45308</v>
      </c>
      <c r="B45" s="70">
        <f t="shared" si="21"/>
        <v>1</v>
      </c>
      <c r="C45" s="23"/>
      <c r="D45" s="61"/>
      <c r="E45" s="14"/>
      <c r="F45" s="14"/>
      <c r="G45" s="14">
        <f t="shared" si="5"/>
        <v>0</v>
      </c>
      <c r="H45" s="15">
        <f t="shared" si="0"/>
        <v>0</v>
      </c>
    </row>
    <row r="46" spans="1:8" ht="13.5" customHeight="1" x14ac:dyDescent="0.25">
      <c r="A46" s="18"/>
      <c r="B46" s="26">
        <f t="shared" si="22"/>
        <v>2</v>
      </c>
      <c r="C46" s="23"/>
      <c r="D46" s="61"/>
      <c r="E46" s="14"/>
      <c r="F46" s="14"/>
      <c r="G46" s="14">
        <f t="shared" si="5"/>
        <v>0</v>
      </c>
      <c r="H46" s="15">
        <f t="shared" si="0"/>
        <v>0</v>
      </c>
    </row>
    <row r="47" spans="1:8" ht="13.5" customHeight="1" x14ac:dyDescent="0.25">
      <c r="A47" s="18"/>
      <c r="B47" s="26">
        <f t="shared" si="23"/>
        <v>3</v>
      </c>
      <c r="C47" s="23"/>
      <c r="D47" s="61"/>
      <c r="E47" s="14"/>
      <c r="F47" s="14"/>
      <c r="G47" s="14">
        <f t="shared" si="5"/>
        <v>0</v>
      </c>
      <c r="H47" s="15">
        <f t="shared" si="0"/>
        <v>0</v>
      </c>
    </row>
    <row r="48" spans="1:8" ht="13.5" customHeight="1" x14ac:dyDescent="0.25">
      <c r="A48" s="18"/>
      <c r="B48" s="26">
        <f t="shared" si="24"/>
        <v>4</v>
      </c>
      <c r="C48" s="23"/>
      <c r="D48" s="61"/>
      <c r="E48" s="14"/>
      <c r="F48" s="14"/>
      <c r="G48" s="14">
        <f t="shared" si="5"/>
        <v>0</v>
      </c>
      <c r="H48" s="15">
        <f t="shared" si="0"/>
        <v>0</v>
      </c>
    </row>
    <row r="49" spans="1:8" ht="13.5" customHeight="1" x14ac:dyDescent="0.25">
      <c r="A49" s="18"/>
      <c r="B49" s="28">
        <f t="shared" ref="B49" si="27">IF($B$13&gt;0,$B$13,0)</f>
        <v>5</v>
      </c>
      <c r="C49" s="23"/>
      <c r="D49" s="61"/>
      <c r="E49" s="14"/>
      <c r="F49" s="14"/>
      <c r="G49" s="14">
        <f t="shared" si="5"/>
        <v>0</v>
      </c>
      <c r="H49" s="15">
        <f t="shared" si="0"/>
        <v>0</v>
      </c>
    </row>
    <row r="50" spans="1:8" ht="13.5" customHeight="1" x14ac:dyDescent="0.25">
      <c r="A50" s="18"/>
      <c r="B50" s="27">
        <f t="shared" si="26"/>
        <v>6</v>
      </c>
      <c r="C50" s="23"/>
      <c r="D50" s="61"/>
      <c r="E50" s="14"/>
      <c r="F50" s="14"/>
      <c r="G50" s="14">
        <f t="shared" si="5"/>
        <v>0</v>
      </c>
      <c r="H50" s="15">
        <f t="shared" si="0"/>
        <v>0</v>
      </c>
    </row>
    <row r="51" spans="1:8" ht="13.5" customHeight="1" x14ac:dyDescent="0.25">
      <c r="A51" s="18">
        <f>'Grades 1-3'!A17</f>
        <v>45309</v>
      </c>
      <c r="B51" s="70">
        <f t="shared" si="21"/>
        <v>1</v>
      </c>
      <c r="C51" s="23"/>
      <c r="D51" s="61"/>
      <c r="E51" s="14"/>
      <c r="F51" s="14"/>
      <c r="G51" s="14">
        <f t="shared" si="5"/>
        <v>0</v>
      </c>
      <c r="H51" s="15">
        <f t="shared" si="0"/>
        <v>0</v>
      </c>
    </row>
    <row r="52" spans="1:8" ht="13.5" customHeight="1" x14ac:dyDescent="0.25">
      <c r="A52" s="18"/>
      <c r="B52" s="26">
        <f t="shared" si="22"/>
        <v>2</v>
      </c>
      <c r="C52" s="23"/>
      <c r="D52" s="61"/>
      <c r="E52" s="14"/>
      <c r="F52" s="14"/>
      <c r="G52" s="14">
        <f t="shared" si="5"/>
        <v>0</v>
      </c>
      <c r="H52" s="15">
        <f t="shared" si="0"/>
        <v>0</v>
      </c>
    </row>
    <row r="53" spans="1:8" ht="13.5" customHeight="1" x14ac:dyDescent="0.25">
      <c r="A53" s="18"/>
      <c r="B53" s="26">
        <f t="shared" si="23"/>
        <v>3</v>
      </c>
      <c r="C53" s="23"/>
      <c r="D53" s="61"/>
      <c r="E53" s="14"/>
      <c r="F53" s="14"/>
      <c r="G53" s="14">
        <f t="shared" si="5"/>
        <v>0</v>
      </c>
      <c r="H53" s="15">
        <f t="shared" si="0"/>
        <v>0</v>
      </c>
    </row>
    <row r="54" spans="1:8" ht="13.5" customHeight="1" x14ac:dyDescent="0.25">
      <c r="A54" s="18"/>
      <c r="B54" s="26">
        <f t="shared" si="24"/>
        <v>4</v>
      </c>
      <c r="C54" s="23"/>
      <c r="D54" s="61"/>
      <c r="E54" s="14"/>
      <c r="F54" s="14"/>
      <c r="G54" s="14">
        <f t="shared" si="5"/>
        <v>0</v>
      </c>
      <c r="H54" s="15">
        <f t="shared" si="0"/>
        <v>0</v>
      </c>
    </row>
    <row r="55" spans="1:8" ht="13.5" customHeight="1" x14ac:dyDescent="0.25">
      <c r="A55" s="18"/>
      <c r="B55" s="28">
        <f t="shared" ref="B55" si="28">IF($B$13&gt;0,$B$13,0)</f>
        <v>5</v>
      </c>
      <c r="C55" s="23"/>
      <c r="D55" s="61"/>
      <c r="E55" s="14"/>
      <c r="F55" s="14"/>
      <c r="G55" s="14">
        <f t="shared" si="5"/>
        <v>0</v>
      </c>
      <c r="H55" s="15">
        <f t="shared" si="0"/>
        <v>0</v>
      </c>
    </row>
    <row r="56" spans="1:8" ht="13.5" customHeight="1" x14ac:dyDescent="0.25">
      <c r="A56" s="18"/>
      <c r="B56" s="27">
        <f t="shared" si="26"/>
        <v>6</v>
      </c>
      <c r="C56" s="23"/>
      <c r="D56" s="61"/>
      <c r="E56" s="14"/>
      <c r="F56" s="14"/>
      <c r="G56" s="14">
        <f t="shared" si="5"/>
        <v>0</v>
      </c>
      <c r="H56" s="15">
        <f t="shared" si="0"/>
        <v>0</v>
      </c>
    </row>
    <row r="57" spans="1:8" ht="13.5" customHeight="1" x14ac:dyDescent="0.25">
      <c r="A57" s="18">
        <f>'Grades 1-3'!A18</f>
        <v>45310</v>
      </c>
      <c r="B57" s="70">
        <f t="shared" si="21"/>
        <v>1</v>
      </c>
      <c r="C57" s="23"/>
      <c r="D57" s="61"/>
      <c r="E57" s="14"/>
      <c r="F57" s="14"/>
      <c r="G57" s="14">
        <f t="shared" si="5"/>
        <v>0</v>
      </c>
      <c r="H57" s="15">
        <f t="shared" si="0"/>
        <v>0</v>
      </c>
    </row>
    <row r="58" spans="1:8" ht="13.5" customHeight="1" x14ac:dyDescent="0.25">
      <c r="A58" s="18"/>
      <c r="B58" s="26">
        <f t="shared" si="22"/>
        <v>2</v>
      </c>
      <c r="C58" s="23"/>
      <c r="D58" s="61"/>
      <c r="E58" s="14"/>
      <c r="F58" s="14"/>
      <c r="G58" s="14">
        <f t="shared" si="5"/>
        <v>0</v>
      </c>
      <c r="H58" s="15">
        <f t="shared" si="0"/>
        <v>0</v>
      </c>
    </row>
    <row r="59" spans="1:8" ht="13.5" customHeight="1" x14ac:dyDescent="0.25">
      <c r="A59" s="18"/>
      <c r="B59" s="26">
        <f t="shared" si="23"/>
        <v>3</v>
      </c>
      <c r="C59" s="23"/>
      <c r="D59" s="61"/>
      <c r="E59" s="14"/>
      <c r="F59" s="14"/>
      <c r="G59" s="14">
        <f t="shared" si="5"/>
        <v>0</v>
      </c>
      <c r="H59" s="15">
        <f t="shared" si="0"/>
        <v>0</v>
      </c>
    </row>
    <row r="60" spans="1:8" ht="13.5" customHeight="1" x14ac:dyDescent="0.25">
      <c r="A60" s="18"/>
      <c r="B60" s="26">
        <f t="shared" si="24"/>
        <v>4</v>
      </c>
      <c r="C60" s="23"/>
      <c r="D60" s="61"/>
      <c r="E60" s="14"/>
      <c r="F60" s="14"/>
      <c r="G60" s="14">
        <f t="shared" si="5"/>
        <v>0</v>
      </c>
      <c r="H60" s="15">
        <f t="shared" si="0"/>
        <v>0</v>
      </c>
    </row>
    <row r="61" spans="1:8" ht="13.5" customHeight="1" x14ac:dyDescent="0.25">
      <c r="A61" s="18"/>
      <c r="B61" s="28">
        <f t="shared" ref="B61" si="29">IF($B$13&gt;0,$B$13,0)</f>
        <v>5</v>
      </c>
      <c r="C61" s="23"/>
      <c r="D61" s="61"/>
      <c r="E61" s="14"/>
      <c r="F61" s="14"/>
      <c r="G61" s="14">
        <f t="shared" si="5"/>
        <v>0</v>
      </c>
      <c r="H61" s="15">
        <f t="shared" si="0"/>
        <v>0</v>
      </c>
    </row>
    <row r="62" spans="1:8" ht="13.5" customHeight="1" x14ac:dyDescent="0.25">
      <c r="A62" s="18"/>
      <c r="B62" s="27">
        <f t="shared" si="26"/>
        <v>6</v>
      </c>
      <c r="C62" s="23"/>
      <c r="D62" s="61"/>
      <c r="E62" s="14"/>
      <c r="F62" s="14"/>
      <c r="G62" s="14">
        <f t="shared" si="5"/>
        <v>0</v>
      </c>
      <c r="H62" s="15">
        <f t="shared" si="0"/>
        <v>0</v>
      </c>
    </row>
    <row r="63" spans="1:8" ht="13.5" customHeight="1" x14ac:dyDescent="0.25">
      <c r="A63" s="18">
        <f>'Grades 1-3'!A19</f>
        <v>45313</v>
      </c>
      <c r="B63" s="70">
        <f t="shared" si="21"/>
        <v>1</v>
      </c>
      <c r="C63" s="23"/>
      <c r="D63" s="61"/>
      <c r="E63" s="14"/>
      <c r="F63" s="14"/>
      <c r="G63" s="14">
        <f t="shared" si="5"/>
        <v>0</v>
      </c>
      <c r="H63" s="15">
        <f t="shared" si="0"/>
        <v>0</v>
      </c>
    </row>
    <row r="64" spans="1:8" ht="13.5" customHeight="1" x14ac:dyDescent="0.25">
      <c r="A64" s="18"/>
      <c r="B64" s="26">
        <f t="shared" si="22"/>
        <v>2</v>
      </c>
      <c r="C64" s="23"/>
      <c r="D64" s="61"/>
      <c r="E64" s="14"/>
      <c r="F64" s="14"/>
      <c r="G64" s="14">
        <f t="shared" si="5"/>
        <v>0</v>
      </c>
      <c r="H64" s="15">
        <f t="shared" si="0"/>
        <v>0</v>
      </c>
    </row>
    <row r="65" spans="1:8" ht="13.5" customHeight="1" x14ac:dyDescent="0.25">
      <c r="A65" s="18"/>
      <c r="B65" s="26">
        <f t="shared" si="23"/>
        <v>3</v>
      </c>
      <c r="C65" s="23"/>
      <c r="D65" s="61"/>
      <c r="E65" s="14"/>
      <c r="F65" s="14"/>
      <c r="G65" s="14">
        <f t="shared" si="5"/>
        <v>0</v>
      </c>
      <c r="H65" s="15">
        <f t="shared" si="0"/>
        <v>0</v>
      </c>
    </row>
    <row r="66" spans="1:8" ht="13.5" customHeight="1" x14ac:dyDescent="0.25">
      <c r="A66" s="18"/>
      <c r="B66" s="26">
        <f t="shared" si="24"/>
        <v>4</v>
      </c>
      <c r="C66" s="23"/>
      <c r="D66" s="61"/>
      <c r="E66" s="14"/>
      <c r="F66" s="14"/>
      <c r="G66" s="14">
        <f t="shared" si="5"/>
        <v>0</v>
      </c>
      <c r="H66" s="15">
        <f t="shared" si="0"/>
        <v>0</v>
      </c>
    </row>
    <row r="67" spans="1:8" ht="13.5" customHeight="1" x14ac:dyDescent="0.25">
      <c r="A67" s="18"/>
      <c r="B67" s="28">
        <f t="shared" ref="B67" si="30">IF($B$13&gt;0,$B$13,0)</f>
        <v>5</v>
      </c>
      <c r="C67" s="23"/>
      <c r="D67" s="61"/>
      <c r="E67" s="14"/>
      <c r="F67" s="14"/>
      <c r="G67" s="14">
        <f t="shared" si="5"/>
        <v>0</v>
      </c>
      <c r="H67" s="15">
        <f t="shared" si="0"/>
        <v>0</v>
      </c>
    </row>
    <row r="68" spans="1:8" ht="13.5" customHeight="1" x14ac:dyDescent="0.25">
      <c r="A68" s="18"/>
      <c r="B68" s="27">
        <f t="shared" si="26"/>
        <v>6</v>
      </c>
      <c r="C68" s="23"/>
      <c r="D68" s="61"/>
      <c r="E68" s="14"/>
      <c r="F68" s="14"/>
      <c r="G68" s="14">
        <f t="shared" si="5"/>
        <v>0</v>
      </c>
      <c r="H68" s="15">
        <f t="shared" si="0"/>
        <v>0</v>
      </c>
    </row>
    <row r="69" spans="1:8" ht="13.5" customHeight="1" x14ac:dyDescent="0.25">
      <c r="A69" s="18">
        <f>'Grades 1-3'!A20</f>
        <v>45314</v>
      </c>
      <c r="B69" s="70">
        <f t="shared" si="21"/>
        <v>1</v>
      </c>
      <c r="C69" s="23"/>
      <c r="D69" s="61"/>
      <c r="E69" s="14"/>
      <c r="F69" s="14"/>
      <c r="G69" s="14">
        <f t="shared" si="5"/>
        <v>0</v>
      </c>
      <c r="H69" s="15">
        <f t="shared" si="0"/>
        <v>0</v>
      </c>
    </row>
    <row r="70" spans="1:8" ht="13.5" customHeight="1" x14ac:dyDescent="0.25">
      <c r="A70" s="18"/>
      <c r="B70" s="26">
        <f t="shared" si="22"/>
        <v>2</v>
      </c>
      <c r="C70" s="23"/>
      <c r="D70" s="61"/>
      <c r="E70" s="14"/>
      <c r="F70" s="14"/>
      <c r="G70" s="14">
        <f t="shared" si="5"/>
        <v>0</v>
      </c>
      <c r="H70" s="15">
        <f t="shared" si="0"/>
        <v>0</v>
      </c>
    </row>
    <row r="71" spans="1:8" ht="13.5" customHeight="1" x14ac:dyDescent="0.25">
      <c r="A71" s="18"/>
      <c r="B71" s="26">
        <f t="shared" si="23"/>
        <v>3</v>
      </c>
      <c r="C71" s="23"/>
      <c r="D71" s="61"/>
      <c r="E71" s="14"/>
      <c r="F71" s="14"/>
      <c r="G71" s="14">
        <f t="shared" si="5"/>
        <v>0</v>
      </c>
      <c r="H71" s="15">
        <f t="shared" si="0"/>
        <v>0</v>
      </c>
    </row>
    <row r="72" spans="1:8" ht="13.5" customHeight="1" x14ac:dyDescent="0.25">
      <c r="A72" s="18"/>
      <c r="B72" s="26">
        <f t="shared" si="24"/>
        <v>4</v>
      </c>
      <c r="C72" s="23"/>
      <c r="D72" s="61"/>
      <c r="E72" s="14"/>
      <c r="F72" s="14"/>
      <c r="G72" s="14">
        <f t="shared" si="5"/>
        <v>0</v>
      </c>
      <c r="H72" s="15">
        <f t="shared" si="0"/>
        <v>0</v>
      </c>
    </row>
    <row r="73" spans="1:8" ht="13.5" customHeight="1" x14ac:dyDescent="0.25">
      <c r="A73" s="18"/>
      <c r="B73" s="28">
        <f t="shared" ref="B73" si="31">IF($B$13&gt;0,$B$13,0)</f>
        <v>5</v>
      </c>
      <c r="C73" s="23"/>
      <c r="D73" s="61"/>
      <c r="E73" s="14"/>
      <c r="F73" s="14"/>
      <c r="G73" s="14">
        <f t="shared" si="5"/>
        <v>0</v>
      </c>
      <c r="H73" s="15">
        <f t="shared" si="0"/>
        <v>0</v>
      </c>
    </row>
    <row r="74" spans="1:8" ht="13.5" customHeight="1" x14ac:dyDescent="0.25">
      <c r="A74" s="18"/>
      <c r="B74" s="27">
        <f t="shared" si="26"/>
        <v>6</v>
      </c>
      <c r="C74" s="23"/>
      <c r="D74" s="61"/>
      <c r="E74" s="14"/>
      <c r="F74" s="14"/>
      <c r="G74" s="14">
        <f t="shared" si="5"/>
        <v>0</v>
      </c>
      <c r="H74" s="15">
        <f t="shared" si="0"/>
        <v>0</v>
      </c>
    </row>
    <row r="75" spans="1:8" ht="13.5" customHeight="1" x14ac:dyDescent="0.25">
      <c r="A75" s="18">
        <f>'Grades 1-3'!A21</f>
        <v>45315</v>
      </c>
      <c r="B75" s="70">
        <f t="shared" si="21"/>
        <v>1</v>
      </c>
      <c r="C75" s="23"/>
      <c r="D75" s="61"/>
      <c r="E75" s="14"/>
      <c r="F75" s="14"/>
      <c r="G75" s="14">
        <f t="shared" si="5"/>
        <v>0</v>
      </c>
      <c r="H75" s="15">
        <f t="shared" si="0"/>
        <v>0</v>
      </c>
    </row>
    <row r="76" spans="1:8" ht="13.5" customHeight="1" x14ac:dyDescent="0.25">
      <c r="A76" s="18"/>
      <c r="B76" s="26">
        <f t="shared" si="22"/>
        <v>2</v>
      </c>
      <c r="C76" s="23"/>
      <c r="D76" s="61"/>
      <c r="E76" s="14"/>
      <c r="F76" s="14"/>
      <c r="G76" s="14">
        <f t="shared" si="5"/>
        <v>0</v>
      </c>
      <c r="H76" s="15">
        <f t="shared" si="0"/>
        <v>0</v>
      </c>
    </row>
    <row r="77" spans="1:8" ht="13.5" customHeight="1" x14ac:dyDescent="0.25">
      <c r="A77" s="18"/>
      <c r="B77" s="26">
        <f t="shared" si="23"/>
        <v>3</v>
      </c>
      <c r="C77" s="23"/>
      <c r="D77" s="61"/>
      <c r="E77" s="14"/>
      <c r="F77" s="14"/>
      <c r="G77" s="14">
        <f t="shared" si="5"/>
        <v>0</v>
      </c>
      <c r="H77" s="15">
        <f t="shared" si="0"/>
        <v>0</v>
      </c>
    </row>
    <row r="78" spans="1:8" ht="13.5" customHeight="1" x14ac:dyDescent="0.25">
      <c r="A78" s="18"/>
      <c r="B78" s="26">
        <f t="shared" si="24"/>
        <v>4</v>
      </c>
      <c r="C78" s="23"/>
      <c r="D78" s="61"/>
      <c r="E78" s="14"/>
      <c r="F78" s="14"/>
      <c r="G78" s="14">
        <f t="shared" si="5"/>
        <v>0</v>
      </c>
      <c r="H78" s="15">
        <f t="shared" si="0"/>
        <v>0</v>
      </c>
    </row>
    <row r="79" spans="1:8" ht="13.5" customHeight="1" x14ac:dyDescent="0.25">
      <c r="A79" s="18"/>
      <c r="B79" s="28">
        <f t="shared" ref="B79" si="32">IF($B$13&gt;0,$B$13,0)</f>
        <v>5</v>
      </c>
      <c r="C79" s="23"/>
      <c r="D79" s="61"/>
      <c r="E79" s="14"/>
      <c r="F79" s="14"/>
      <c r="G79" s="14">
        <f t="shared" si="5"/>
        <v>0</v>
      </c>
      <c r="H79" s="15">
        <f t="shared" si="0"/>
        <v>0</v>
      </c>
    </row>
    <row r="80" spans="1:8" ht="13.5" customHeight="1" x14ac:dyDescent="0.25">
      <c r="A80" s="18"/>
      <c r="B80" s="27">
        <f t="shared" si="26"/>
        <v>6</v>
      </c>
      <c r="C80" s="23"/>
      <c r="D80" s="61"/>
      <c r="E80" s="14"/>
      <c r="F80" s="14"/>
      <c r="G80" s="14">
        <f t="shared" si="5"/>
        <v>0</v>
      </c>
      <c r="H80" s="15">
        <f t="shared" si="0"/>
        <v>0</v>
      </c>
    </row>
    <row r="81" spans="1:8" ht="13.5" customHeight="1" x14ac:dyDescent="0.25">
      <c r="A81" s="18">
        <f>'Grades 1-3'!A22</f>
        <v>45316</v>
      </c>
      <c r="B81" s="70">
        <f t="shared" si="21"/>
        <v>1</v>
      </c>
      <c r="C81" s="23"/>
      <c r="D81" s="61"/>
      <c r="E81" s="14"/>
      <c r="F81" s="14"/>
      <c r="G81" s="14">
        <f t="shared" si="5"/>
        <v>0</v>
      </c>
      <c r="H81" s="15">
        <f t="shared" si="0"/>
        <v>0</v>
      </c>
    </row>
    <row r="82" spans="1:8" ht="13.5" customHeight="1" x14ac:dyDescent="0.25">
      <c r="A82" s="18"/>
      <c r="B82" s="26">
        <f t="shared" si="22"/>
        <v>2</v>
      </c>
      <c r="C82" s="23"/>
      <c r="D82" s="61"/>
      <c r="E82" s="14"/>
      <c r="F82" s="14"/>
      <c r="G82" s="14">
        <f t="shared" si="5"/>
        <v>0</v>
      </c>
      <c r="H82" s="15">
        <f t="shared" si="0"/>
        <v>0</v>
      </c>
    </row>
    <row r="83" spans="1:8" ht="13.5" customHeight="1" x14ac:dyDescent="0.25">
      <c r="A83" s="18"/>
      <c r="B83" s="26">
        <f t="shared" si="23"/>
        <v>3</v>
      </c>
      <c r="C83" s="23"/>
      <c r="D83" s="61"/>
      <c r="E83" s="14"/>
      <c r="F83" s="14"/>
      <c r="G83" s="14">
        <f t="shared" si="5"/>
        <v>0</v>
      </c>
      <c r="H83" s="15">
        <f t="shared" si="0"/>
        <v>0</v>
      </c>
    </row>
    <row r="84" spans="1:8" ht="13.5" customHeight="1" x14ac:dyDescent="0.25">
      <c r="A84" s="18"/>
      <c r="B84" s="26">
        <f t="shared" si="24"/>
        <v>4</v>
      </c>
      <c r="C84" s="23"/>
      <c r="D84" s="61"/>
      <c r="E84" s="14"/>
      <c r="F84" s="14"/>
      <c r="G84" s="14">
        <f t="shared" si="5"/>
        <v>0</v>
      </c>
      <c r="H84" s="15">
        <f t="shared" si="0"/>
        <v>0</v>
      </c>
    </row>
    <row r="85" spans="1:8" ht="13.5" customHeight="1" x14ac:dyDescent="0.25">
      <c r="A85" s="18"/>
      <c r="B85" s="28">
        <f t="shared" ref="B85" si="33">IF($B$13&gt;0,$B$13,0)</f>
        <v>5</v>
      </c>
      <c r="C85" s="23"/>
      <c r="D85" s="61"/>
      <c r="E85" s="14"/>
      <c r="F85" s="14"/>
      <c r="G85" s="14">
        <f t="shared" si="5"/>
        <v>0</v>
      </c>
      <c r="H85" s="15">
        <f t="shared" si="0"/>
        <v>0</v>
      </c>
    </row>
    <row r="86" spans="1:8" ht="13.5" customHeight="1" x14ac:dyDescent="0.25">
      <c r="A86" s="18"/>
      <c r="B86" s="27">
        <f t="shared" si="26"/>
        <v>6</v>
      </c>
      <c r="C86" s="23"/>
      <c r="D86" s="61"/>
      <c r="E86" s="14"/>
      <c r="F86" s="14"/>
      <c r="G86" s="14">
        <f t="shared" si="5"/>
        <v>0</v>
      </c>
      <c r="H86" s="15">
        <f t="shared" si="0"/>
        <v>0</v>
      </c>
    </row>
    <row r="87" spans="1:8" ht="13.5" customHeight="1" x14ac:dyDescent="0.25">
      <c r="A87" s="18">
        <f>'Grades 1-3'!A23</f>
        <v>45317</v>
      </c>
      <c r="B87" s="70">
        <f t="shared" si="21"/>
        <v>1</v>
      </c>
      <c r="C87" s="23"/>
      <c r="D87" s="61"/>
      <c r="E87" s="14"/>
      <c r="F87" s="14"/>
      <c r="G87" s="14">
        <f t="shared" si="5"/>
        <v>0</v>
      </c>
      <c r="H87" s="15">
        <f t="shared" si="0"/>
        <v>0</v>
      </c>
    </row>
    <row r="88" spans="1:8" ht="13.5" customHeight="1" x14ac:dyDescent="0.25">
      <c r="A88" s="18"/>
      <c r="B88" s="26">
        <f t="shared" si="22"/>
        <v>2</v>
      </c>
      <c r="C88" s="23"/>
      <c r="D88" s="61"/>
      <c r="E88" s="14"/>
      <c r="F88" s="14"/>
      <c r="G88" s="14">
        <f t="shared" si="5"/>
        <v>0</v>
      </c>
      <c r="H88" s="15">
        <f t="shared" si="0"/>
        <v>0</v>
      </c>
    </row>
    <row r="89" spans="1:8" ht="13.5" customHeight="1" x14ac:dyDescent="0.25">
      <c r="A89" s="18"/>
      <c r="B89" s="26">
        <f t="shared" si="23"/>
        <v>3</v>
      </c>
      <c r="C89" s="23"/>
      <c r="D89" s="61"/>
      <c r="E89" s="14"/>
      <c r="F89" s="14"/>
      <c r="G89" s="14">
        <f t="shared" si="5"/>
        <v>0</v>
      </c>
      <c r="H89" s="15">
        <f t="shared" si="0"/>
        <v>0</v>
      </c>
    </row>
    <row r="90" spans="1:8" ht="13.5" customHeight="1" x14ac:dyDescent="0.25">
      <c r="A90" s="18"/>
      <c r="B90" s="26">
        <f t="shared" si="24"/>
        <v>4</v>
      </c>
      <c r="C90" s="23"/>
      <c r="D90" s="61"/>
      <c r="E90" s="14"/>
      <c r="F90" s="14"/>
      <c r="G90" s="14">
        <f t="shared" si="5"/>
        <v>0</v>
      </c>
      <c r="H90" s="15">
        <f t="shared" si="0"/>
        <v>0</v>
      </c>
    </row>
    <row r="91" spans="1:8" ht="13.5" customHeight="1" x14ac:dyDescent="0.25">
      <c r="A91" s="18"/>
      <c r="B91" s="28">
        <f t="shared" ref="B91" si="34">IF($B$13&gt;0,$B$13,0)</f>
        <v>5</v>
      </c>
      <c r="C91" s="23"/>
      <c r="D91" s="61"/>
      <c r="E91" s="14"/>
      <c r="F91" s="14"/>
      <c r="G91" s="14">
        <f t="shared" si="5"/>
        <v>0</v>
      </c>
      <c r="H91" s="15">
        <f t="shared" si="0"/>
        <v>0</v>
      </c>
    </row>
    <row r="92" spans="1:8" ht="13.5" customHeight="1" x14ac:dyDescent="0.25">
      <c r="A92" s="18"/>
      <c r="B92" s="27">
        <f t="shared" si="26"/>
        <v>6</v>
      </c>
      <c r="C92" s="23"/>
      <c r="D92" s="61"/>
      <c r="E92" s="14"/>
      <c r="F92" s="14"/>
      <c r="G92" s="14">
        <f t="shared" si="5"/>
        <v>0</v>
      </c>
      <c r="H92" s="15">
        <f t="shared" si="0"/>
        <v>0</v>
      </c>
    </row>
    <row r="93" spans="1:8" ht="13.5" customHeight="1" x14ac:dyDescent="0.25">
      <c r="A93" s="18">
        <f>'Grades 1-3'!A24</f>
        <v>45320</v>
      </c>
      <c r="B93" s="70">
        <f t="shared" si="21"/>
        <v>1</v>
      </c>
      <c r="C93" s="23"/>
      <c r="D93" s="61"/>
      <c r="E93" s="14"/>
      <c r="F93" s="14"/>
      <c r="G93" s="14">
        <f t="shared" si="5"/>
        <v>0</v>
      </c>
      <c r="H93" s="15">
        <f t="shared" si="0"/>
        <v>0</v>
      </c>
    </row>
    <row r="94" spans="1:8" ht="13.5" customHeight="1" x14ac:dyDescent="0.25">
      <c r="A94" s="18"/>
      <c r="B94" s="26">
        <f t="shared" si="22"/>
        <v>2</v>
      </c>
      <c r="C94" s="23"/>
      <c r="D94" s="61"/>
      <c r="E94" s="14"/>
      <c r="F94" s="14"/>
      <c r="G94" s="14">
        <f t="shared" si="5"/>
        <v>0</v>
      </c>
      <c r="H94" s="15">
        <f t="shared" si="0"/>
        <v>0</v>
      </c>
    </row>
    <row r="95" spans="1:8" ht="13.5" customHeight="1" x14ac:dyDescent="0.25">
      <c r="A95" s="18"/>
      <c r="B95" s="26">
        <f t="shared" si="23"/>
        <v>3</v>
      </c>
      <c r="C95" s="23"/>
      <c r="D95" s="61"/>
      <c r="E95" s="14"/>
      <c r="F95" s="14"/>
      <c r="G95" s="14">
        <f t="shared" si="5"/>
        <v>0</v>
      </c>
      <c r="H95" s="15">
        <f t="shared" si="0"/>
        <v>0</v>
      </c>
    </row>
    <row r="96" spans="1:8" ht="13.5" customHeight="1" x14ac:dyDescent="0.25">
      <c r="A96" s="18"/>
      <c r="B96" s="26">
        <f t="shared" si="24"/>
        <v>4</v>
      </c>
      <c r="C96" s="23"/>
      <c r="D96" s="61"/>
      <c r="E96" s="14"/>
      <c r="F96" s="14"/>
      <c r="G96" s="14">
        <f t="shared" si="5"/>
        <v>0</v>
      </c>
      <c r="H96" s="15">
        <f t="shared" si="0"/>
        <v>0</v>
      </c>
    </row>
    <row r="97" spans="1:8" ht="13.5" customHeight="1" x14ac:dyDescent="0.25">
      <c r="A97" s="18"/>
      <c r="B97" s="28">
        <f t="shared" ref="B97" si="35">IF($B$13&gt;0,$B$13,0)</f>
        <v>5</v>
      </c>
      <c r="C97" s="23"/>
      <c r="D97" s="61"/>
      <c r="E97" s="14"/>
      <c r="F97" s="14"/>
      <c r="G97" s="14">
        <f t="shared" si="5"/>
        <v>0</v>
      </c>
      <c r="H97" s="15">
        <f t="shared" si="0"/>
        <v>0</v>
      </c>
    </row>
    <row r="98" spans="1:8" ht="13.5" customHeight="1" x14ac:dyDescent="0.25">
      <c r="A98" s="18"/>
      <c r="B98" s="27">
        <f t="shared" si="26"/>
        <v>6</v>
      </c>
      <c r="C98" s="23"/>
      <c r="D98" s="61"/>
      <c r="E98" s="14"/>
      <c r="F98" s="14"/>
      <c r="G98" s="14">
        <f t="shared" si="5"/>
        <v>0</v>
      </c>
      <c r="H98" s="15">
        <f t="shared" si="0"/>
        <v>0</v>
      </c>
    </row>
    <row r="99" spans="1:8" ht="13.5" customHeight="1" x14ac:dyDescent="0.25">
      <c r="A99" s="18">
        <f>'Grades 1-3'!A25</f>
        <v>45321</v>
      </c>
      <c r="B99" s="70">
        <f t="shared" si="21"/>
        <v>1</v>
      </c>
      <c r="C99" s="23"/>
      <c r="D99" s="61"/>
      <c r="E99" s="14"/>
      <c r="F99" s="14"/>
      <c r="G99" s="14">
        <f t="shared" ref="G99:G104" si="36">IF(C99&gt;$C$6,(C99-$C$6)*$G$6,0)</f>
        <v>0</v>
      </c>
      <c r="H99" s="15">
        <f t="shared" ref="H99:H104" si="37">E99+F99+G99</f>
        <v>0</v>
      </c>
    </row>
    <row r="100" spans="1:8" ht="13.5" customHeight="1" x14ac:dyDescent="0.25">
      <c r="A100" s="18"/>
      <c r="B100" s="26">
        <f t="shared" si="22"/>
        <v>2</v>
      </c>
      <c r="C100" s="23"/>
      <c r="D100" s="61"/>
      <c r="E100" s="14"/>
      <c r="F100" s="14"/>
      <c r="G100" s="14">
        <f t="shared" si="36"/>
        <v>0</v>
      </c>
      <c r="H100" s="15">
        <f t="shared" si="37"/>
        <v>0</v>
      </c>
    </row>
    <row r="101" spans="1:8" ht="13.5" customHeight="1" x14ac:dyDescent="0.25">
      <c r="A101" s="18"/>
      <c r="B101" s="26">
        <f t="shared" si="23"/>
        <v>3</v>
      </c>
      <c r="C101" s="23"/>
      <c r="D101" s="61"/>
      <c r="E101" s="14"/>
      <c r="F101" s="14"/>
      <c r="G101" s="14">
        <f t="shared" si="36"/>
        <v>0</v>
      </c>
      <c r="H101" s="15">
        <f t="shared" si="37"/>
        <v>0</v>
      </c>
    </row>
    <row r="102" spans="1:8" ht="13.5" customHeight="1" x14ac:dyDescent="0.25">
      <c r="A102" s="18"/>
      <c r="B102" s="26">
        <f t="shared" si="24"/>
        <v>4</v>
      </c>
      <c r="C102" s="23"/>
      <c r="D102" s="61"/>
      <c r="E102" s="14"/>
      <c r="F102" s="14"/>
      <c r="G102" s="14">
        <f t="shared" si="36"/>
        <v>0</v>
      </c>
      <c r="H102" s="15">
        <f t="shared" si="37"/>
        <v>0</v>
      </c>
    </row>
    <row r="103" spans="1:8" ht="13.5" customHeight="1" x14ac:dyDescent="0.25">
      <c r="A103" s="18"/>
      <c r="B103" s="28">
        <f t="shared" ref="B103" si="38">IF($B$13&gt;0,$B$13,0)</f>
        <v>5</v>
      </c>
      <c r="C103" s="23"/>
      <c r="D103" s="61"/>
      <c r="E103" s="14"/>
      <c r="F103" s="14"/>
      <c r="G103" s="14">
        <f t="shared" si="36"/>
        <v>0</v>
      </c>
      <c r="H103" s="15">
        <f t="shared" si="37"/>
        <v>0</v>
      </c>
    </row>
    <row r="104" spans="1:8" ht="13.5" customHeight="1" x14ac:dyDescent="0.25">
      <c r="A104" s="18"/>
      <c r="B104" s="27">
        <f t="shared" si="26"/>
        <v>6</v>
      </c>
      <c r="C104" s="23"/>
      <c r="D104" s="61"/>
      <c r="E104" s="14"/>
      <c r="F104" s="14"/>
      <c r="G104" s="14">
        <f t="shared" si="36"/>
        <v>0</v>
      </c>
      <c r="H104" s="15">
        <f t="shared" si="37"/>
        <v>0</v>
      </c>
    </row>
    <row r="105" spans="1:8" ht="13.5" customHeight="1" x14ac:dyDescent="0.25">
      <c r="A105" s="18">
        <f>'Grades 1-3'!A26</f>
        <v>45322</v>
      </c>
      <c r="B105" s="70">
        <f t="shared" si="21"/>
        <v>1</v>
      </c>
      <c r="C105" s="23"/>
      <c r="D105" s="61"/>
      <c r="E105" s="14"/>
      <c r="F105" s="14"/>
      <c r="G105" s="14">
        <f t="shared" si="5"/>
        <v>0</v>
      </c>
      <c r="H105" s="15">
        <f t="shared" si="0"/>
        <v>0</v>
      </c>
    </row>
    <row r="106" spans="1:8" ht="13.5" customHeight="1" x14ac:dyDescent="0.25">
      <c r="A106" s="18"/>
      <c r="B106" s="26">
        <f t="shared" si="22"/>
        <v>2</v>
      </c>
      <c r="C106" s="23"/>
      <c r="D106" s="61"/>
      <c r="E106" s="14"/>
      <c r="F106" s="14"/>
      <c r="G106" s="14">
        <f t="shared" si="5"/>
        <v>0</v>
      </c>
      <c r="H106" s="15">
        <f t="shared" si="0"/>
        <v>0</v>
      </c>
    </row>
    <row r="107" spans="1:8" ht="13.5" customHeight="1" x14ac:dyDescent="0.25">
      <c r="A107" s="18"/>
      <c r="B107" s="26">
        <f t="shared" si="23"/>
        <v>3</v>
      </c>
      <c r="C107" s="23"/>
      <c r="D107" s="61"/>
      <c r="E107" s="14"/>
      <c r="F107" s="14"/>
      <c r="G107" s="14">
        <f t="shared" si="5"/>
        <v>0</v>
      </c>
      <c r="H107" s="15">
        <f t="shared" si="0"/>
        <v>0</v>
      </c>
    </row>
    <row r="108" spans="1:8" ht="13.5" customHeight="1" x14ac:dyDescent="0.25">
      <c r="A108" s="18"/>
      <c r="B108" s="26">
        <f t="shared" si="24"/>
        <v>4</v>
      </c>
      <c r="C108" s="23"/>
      <c r="D108" s="61"/>
      <c r="E108" s="14"/>
      <c r="F108" s="14"/>
      <c r="G108" s="14">
        <f t="shared" si="5"/>
        <v>0</v>
      </c>
      <c r="H108" s="15">
        <f t="shared" si="0"/>
        <v>0</v>
      </c>
    </row>
    <row r="109" spans="1:8" ht="13.5" customHeight="1" x14ac:dyDescent="0.25">
      <c r="A109" s="18"/>
      <c r="B109" s="28">
        <f t="shared" ref="B109" si="39">IF($B$13&gt;0,$B$13,0)</f>
        <v>5</v>
      </c>
      <c r="C109" s="23"/>
      <c r="D109" s="61"/>
      <c r="E109" s="14"/>
      <c r="F109" s="14"/>
      <c r="G109" s="14">
        <f t="shared" si="5"/>
        <v>0</v>
      </c>
      <c r="H109" s="15">
        <f t="shared" si="0"/>
        <v>0</v>
      </c>
    </row>
    <row r="110" spans="1:8" ht="13.5" customHeight="1" x14ac:dyDescent="0.25">
      <c r="A110" s="18"/>
      <c r="B110" s="27">
        <f t="shared" si="26"/>
        <v>6</v>
      </c>
      <c r="C110" s="23"/>
      <c r="D110" s="61"/>
      <c r="E110" s="14"/>
      <c r="F110" s="14"/>
      <c r="G110" s="14">
        <f t="shared" si="5"/>
        <v>0</v>
      </c>
      <c r="H110" s="15">
        <f t="shared" si="0"/>
        <v>0</v>
      </c>
    </row>
    <row r="111" spans="1:8" ht="19.5" thickBot="1" x14ac:dyDescent="0.35">
      <c r="A111" s="103" t="s">
        <v>2</v>
      </c>
      <c r="B111" s="96"/>
      <c r="C111" s="97"/>
      <c r="D111" s="98"/>
      <c r="E111" s="102"/>
      <c r="F111" s="102"/>
      <c r="G111" s="95"/>
      <c r="H111" s="100">
        <f>SUM(H9:H110)</f>
        <v>0</v>
      </c>
    </row>
    <row r="112" spans="1:8" ht="8.1" customHeight="1" thickTop="1" x14ac:dyDescent="0.25">
      <c r="A112" s="16"/>
      <c r="B112" s="1"/>
      <c r="C112" s="1"/>
      <c r="D112" s="1"/>
      <c r="E112" s="1"/>
      <c r="F112" s="1"/>
      <c r="G112" s="1"/>
      <c r="H112" s="1"/>
    </row>
    <row r="113" spans="1:8" x14ac:dyDescent="0.25">
      <c r="A113" s="57" t="s">
        <v>19</v>
      </c>
      <c r="B113" s="1"/>
      <c r="C113" s="1"/>
      <c r="D113" s="1"/>
      <c r="E113" s="1"/>
      <c r="F113" s="1"/>
      <c r="G113" s="1"/>
      <c r="H113" s="1"/>
    </row>
    <row r="114" spans="1:8" ht="8.1" customHeight="1" x14ac:dyDescent="0.25">
      <c r="A114" s="16"/>
      <c r="B114" s="1"/>
      <c r="C114" s="1"/>
      <c r="D114" s="1"/>
      <c r="E114" s="1"/>
      <c r="F114" s="1"/>
      <c r="G114" s="1"/>
      <c r="H114" s="1"/>
    </row>
    <row r="115" spans="1:8" x14ac:dyDescent="0.25">
      <c r="A115" s="58" t="s">
        <v>21</v>
      </c>
      <c r="B115" s="1"/>
      <c r="C115" s="1"/>
      <c r="D115" s="1"/>
      <c r="E115" s="1"/>
      <c r="F115" s="1"/>
      <c r="G115" s="1"/>
      <c r="H115" s="1"/>
    </row>
    <row r="116" spans="1:8" x14ac:dyDescent="0.25">
      <c r="A116" s="59" t="s">
        <v>22</v>
      </c>
      <c r="B116" s="1"/>
      <c r="C116" s="1"/>
      <c r="D116" s="1"/>
      <c r="E116" s="1"/>
      <c r="F116" s="1"/>
      <c r="G116" s="1"/>
      <c r="H116" s="1"/>
    </row>
    <row r="117" spans="1:8" ht="9.9499999999999993" customHeight="1" x14ac:dyDescent="0.25">
      <c r="B117" s="31"/>
      <c r="D117" s="31"/>
    </row>
    <row r="118" spans="1:8" x14ac:dyDescent="0.25">
      <c r="A118" s="32"/>
      <c r="C118" s="34"/>
      <c r="D118" s="31"/>
    </row>
    <row r="119" spans="1:8" x14ac:dyDescent="0.25">
      <c r="A119" s="44" t="s">
        <v>13</v>
      </c>
      <c r="B119" s="45"/>
      <c r="C119" s="46"/>
      <c r="D119" s="30"/>
      <c r="E119" s="47" t="s">
        <v>1</v>
      </c>
      <c r="F119" s="47"/>
    </row>
    <row r="120" spans="1:8" ht="9.9499999999999993" customHeight="1" x14ac:dyDescent="0.25">
      <c r="B120" s="31"/>
      <c r="D120" s="31"/>
    </row>
    <row r="121" spans="1:8" x14ac:dyDescent="0.25">
      <c r="A121" s="48"/>
      <c r="B121" s="49"/>
      <c r="C121" s="50"/>
      <c r="D121" s="31"/>
    </row>
    <row r="122" spans="1:8" ht="17.25" x14ac:dyDescent="0.25">
      <c r="A122" s="44" t="s">
        <v>38</v>
      </c>
      <c r="B122" s="67"/>
      <c r="C122" s="67"/>
      <c r="D122" s="30"/>
      <c r="E122" s="47" t="s">
        <v>1</v>
      </c>
      <c r="F122" s="47"/>
    </row>
    <row r="123" spans="1:8" x14ac:dyDescent="0.25">
      <c r="A123" s="31" t="s">
        <v>20</v>
      </c>
      <c r="B123" s="31"/>
      <c r="D123" s="31"/>
    </row>
    <row r="124" spans="1:8" ht="18.75" x14ac:dyDescent="0.3">
      <c r="A124" s="118" t="str">
        <f>'Grades TK'!A42:F42</f>
        <v xml:space="preserve">   01-0000-0-1103-000-1110-1000-000-108</v>
      </c>
      <c r="B124" s="118"/>
      <c r="C124" s="118"/>
      <c r="D124" s="118"/>
      <c r="E124" s="118"/>
      <c r="F124" s="118"/>
    </row>
    <row r="125" spans="1:8" x14ac:dyDescent="0.25">
      <c r="B125" s="31"/>
      <c r="D125" s="31"/>
    </row>
    <row r="133" spans="4:4" x14ac:dyDescent="0.25">
      <c r="D133" s="43"/>
    </row>
  </sheetData>
  <mergeCells count="2">
    <mergeCell ref="A2:H2"/>
    <mergeCell ref="A124:F12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9"/>
  <sheetViews>
    <sheetView view="pageBreakPreview" zoomScaleNormal="100" zoomScaleSheetLayoutView="100" workbookViewId="0">
      <pane ySplit="8" topLeftCell="A66" activePane="bottomLeft" state="frozen"/>
      <selection activeCell="F25" sqref="F25"/>
      <selection pane="bottomLeft" activeCell="A85" sqref="A85"/>
    </sheetView>
  </sheetViews>
  <sheetFormatPr defaultColWidth="9.140625" defaultRowHeight="15" x14ac:dyDescent="0.25"/>
  <cols>
    <col min="1" max="1" width="11.7109375" style="32" customWidth="1"/>
    <col min="2" max="2" width="7.5703125" style="80" customWidth="1"/>
    <col min="3" max="3" width="10" style="31" customWidth="1"/>
    <col min="4" max="4" width="8.7109375" style="34" customWidth="1"/>
    <col min="5" max="5" width="7.7109375" style="35" customWidth="1"/>
    <col min="6" max="8" width="9.140625" style="31"/>
    <col min="9" max="10" width="10.7109375" style="31" customWidth="1"/>
    <col min="11" max="11" width="11.7109375" style="31" customWidth="1"/>
    <col min="12" max="16384" width="9.140625" style="31"/>
  </cols>
  <sheetData>
    <row r="1" spans="1:11" s="30" customFormat="1" ht="15.75" x14ac:dyDescent="0.25">
      <c r="A1" s="105" t="str">
        <f>'[3]Grades 7-8 Heron All FTE''s'!A1</f>
        <v>2021-22</v>
      </c>
      <c r="B1" s="123" t="s">
        <v>41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8.1" customHeight="1" x14ac:dyDescent="0.25">
      <c r="A3" s="16"/>
      <c r="B3" s="72"/>
      <c r="C3" s="1"/>
      <c r="D3" s="20"/>
      <c r="E3" s="19"/>
      <c r="F3" s="1"/>
      <c r="G3" s="1"/>
      <c r="H3" s="1"/>
      <c r="I3" s="1"/>
      <c r="J3" s="1"/>
      <c r="K3" s="1"/>
    </row>
    <row r="4" spans="1:11" x14ac:dyDescent="0.25">
      <c r="A4" s="36" t="s">
        <v>3</v>
      </c>
      <c r="B4" s="73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x14ac:dyDescent="0.25">
      <c r="A5" s="2"/>
      <c r="B5" s="74"/>
      <c r="C5" s="120" t="s">
        <v>11</v>
      </c>
      <c r="D5" s="120"/>
      <c r="E5" s="24"/>
      <c r="F5" s="91"/>
      <c r="G5" s="91"/>
      <c r="H5" s="91" t="s">
        <v>25</v>
      </c>
      <c r="I5" s="120" t="s">
        <v>31</v>
      </c>
      <c r="J5" s="120"/>
      <c r="K5" s="120"/>
    </row>
    <row r="6" spans="1:11" s="40" customFormat="1" x14ac:dyDescent="0.25">
      <c r="A6" s="6" t="s">
        <v>7</v>
      </c>
      <c r="B6" s="75"/>
      <c r="C6" s="91">
        <v>36</v>
      </c>
      <c r="D6" s="8">
        <v>162</v>
      </c>
      <c r="E6" s="24"/>
      <c r="F6" s="9"/>
      <c r="G6" s="9"/>
      <c r="H6" s="9">
        <v>3</v>
      </c>
      <c r="I6" s="4"/>
      <c r="J6" s="9">
        <v>3</v>
      </c>
      <c r="K6" s="5"/>
    </row>
    <row r="7" spans="1:11" ht="17.100000000000001" customHeight="1" x14ac:dyDescent="0.25">
      <c r="A7" s="10"/>
      <c r="B7" s="76"/>
      <c r="C7" s="11" t="s">
        <v>17</v>
      </c>
      <c r="D7" s="11"/>
      <c r="E7" s="121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1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ht="13.5" customHeight="1" x14ac:dyDescent="0.25">
      <c r="A9" s="18">
        <f>'Grades 1-3'!A10</f>
        <v>45299</v>
      </c>
      <c r="B9" s="77">
        <v>1</v>
      </c>
      <c r="C9" s="23"/>
      <c r="D9" s="13"/>
      <c r="E9" s="61"/>
      <c r="F9" s="14"/>
      <c r="G9" s="14"/>
      <c r="H9" s="14">
        <f>IF(C9&gt;$C$6,(C9-$C$6)*$H$6,0)</f>
        <v>0</v>
      </c>
      <c r="I9" s="15">
        <f>H9</f>
        <v>0</v>
      </c>
      <c r="J9" s="15"/>
      <c r="K9" s="15"/>
    </row>
    <row r="10" spans="1:11" ht="13.5" customHeight="1" x14ac:dyDescent="0.25">
      <c r="A10" s="18"/>
      <c r="B10" s="77">
        <v>2</v>
      </c>
      <c r="C10" s="23"/>
      <c r="D10" s="13"/>
      <c r="E10" s="61"/>
      <c r="F10" s="14"/>
      <c r="G10" s="14"/>
      <c r="H10" s="14">
        <f t="shared" ref="H10:H33" si="0">IF(C10&gt;$C$6,(C10-$C$6)*$H$6,0)</f>
        <v>0</v>
      </c>
      <c r="I10" s="15">
        <f t="shared" ref="I10:I33" si="1">H10</f>
        <v>0</v>
      </c>
      <c r="J10" s="15"/>
      <c r="K10" s="15"/>
    </row>
    <row r="11" spans="1:11" ht="13.5" customHeight="1" x14ac:dyDescent="0.25">
      <c r="A11" s="18"/>
      <c r="B11" s="77">
        <v>3</v>
      </c>
      <c r="C11" s="23"/>
      <c r="D11" s="13"/>
      <c r="E11" s="61"/>
      <c r="F11" s="14"/>
      <c r="G11" s="14"/>
      <c r="H11" s="14">
        <f t="shared" si="0"/>
        <v>0</v>
      </c>
      <c r="I11" s="15">
        <f t="shared" si="1"/>
        <v>0</v>
      </c>
      <c r="J11" s="15"/>
      <c r="K11" s="15"/>
    </row>
    <row r="12" spans="1:11" ht="13.5" customHeight="1" x14ac:dyDescent="0.25">
      <c r="A12" s="18"/>
      <c r="B12" s="77">
        <v>4</v>
      </c>
      <c r="C12" s="23"/>
      <c r="D12" s="13"/>
      <c r="E12" s="61"/>
      <c r="F12" s="14"/>
      <c r="G12" s="14"/>
      <c r="H12" s="14">
        <f t="shared" si="0"/>
        <v>0</v>
      </c>
      <c r="I12" s="15">
        <f t="shared" si="1"/>
        <v>0</v>
      </c>
      <c r="J12" s="15"/>
      <c r="K12" s="15"/>
    </row>
    <row r="13" spans="1:11" ht="13.5" customHeight="1" x14ac:dyDescent="0.25">
      <c r="A13" s="18"/>
      <c r="B13" s="77">
        <v>5</v>
      </c>
      <c r="C13" s="23"/>
      <c r="D13" s="13">
        <f>SUM(C9:C13)</f>
        <v>0</v>
      </c>
      <c r="E13" s="61"/>
      <c r="F13" s="14"/>
      <c r="G13" s="14"/>
      <c r="H13" s="14">
        <f t="shared" si="0"/>
        <v>0</v>
      </c>
      <c r="I13" s="15">
        <f t="shared" si="1"/>
        <v>0</v>
      </c>
      <c r="J13" s="15">
        <f>IF(D13&gt;$D$6,$J$6*(D13-$D$6),0)</f>
        <v>0</v>
      </c>
      <c r="K13" s="15">
        <f>IF(SUM(I9:I13)&gt;J13,SUM(I9:I13),J13)</f>
        <v>0</v>
      </c>
    </row>
    <row r="14" spans="1:11" ht="13.5" customHeight="1" x14ac:dyDescent="0.25">
      <c r="A14" s="18">
        <f>'Grades 1-3'!A11</f>
        <v>45300</v>
      </c>
      <c r="B14" s="85">
        <f>IF($B$9&gt;0,$B$9,0)</f>
        <v>1</v>
      </c>
      <c r="C14" s="23"/>
      <c r="D14" s="13"/>
      <c r="E14" s="61"/>
      <c r="F14" s="14"/>
      <c r="G14" s="14"/>
      <c r="H14" s="14">
        <f t="shared" si="0"/>
        <v>0</v>
      </c>
      <c r="I14" s="15">
        <f t="shared" si="1"/>
        <v>0</v>
      </c>
      <c r="J14" s="15"/>
      <c r="K14" s="15"/>
    </row>
    <row r="15" spans="1:11" ht="13.5" customHeight="1" x14ac:dyDescent="0.25">
      <c r="A15" s="18"/>
      <c r="B15" s="86">
        <f>IF($B$10&gt;0,$B$10,0)</f>
        <v>2</v>
      </c>
      <c r="C15" s="23"/>
      <c r="D15" s="13"/>
      <c r="E15" s="61"/>
      <c r="F15" s="14"/>
      <c r="G15" s="14"/>
      <c r="H15" s="14">
        <f t="shared" si="0"/>
        <v>0</v>
      </c>
      <c r="I15" s="15">
        <f t="shared" si="1"/>
        <v>0</v>
      </c>
      <c r="J15" s="15"/>
      <c r="K15" s="15"/>
    </row>
    <row r="16" spans="1:11" ht="13.5" customHeight="1" x14ac:dyDescent="0.25">
      <c r="A16" s="18"/>
      <c r="B16" s="86">
        <f>IF($B$11&gt;0,$B$11,0)</f>
        <v>3</v>
      </c>
      <c r="C16" s="23"/>
      <c r="D16" s="13"/>
      <c r="E16" s="61"/>
      <c r="F16" s="14"/>
      <c r="G16" s="14"/>
      <c r="H16" s="14">
        <f t="shared" si="0"/>
        <v>0</v>
      </c>
      <c r="I16" s="15">
        <f t="shared" si="1"/>
        <v>0</v>
      </c>
      <c r="J16" s="15"/>
      <c r="K16" s="15"/>
    </row>
    <row r="17" spans="1:15" ht="13.5" customHeight="1" x14ac:dyDescent="0.25">
      <c r="A17" s="18"/>
      <c r="B17" s="86">
        <f>IF($B$12&gt;0,$B$12,0)</f>
        <v>4</v>
      </c>
      <c r="C17" s="23"/>
      <c r="D17" s="13"/>
      <c r="E17" s="61"/>
      <c r="F17" s="14"/>
      <c r="G17" s="14"/>
      <c r="H17" s="14">
        <f t="shared" si="0"/>
        <v>0</v>
      </c>
      <c r="I17" s="15">
        <f t="shared" si="1"/>
        <v>0</v>
      </c>
      <c r="J17" s="15"/>
      <c r="K17" s="15"/>
      <c r="O17" s="62"/>
    </row>
    <row r="18" spans="1:15" ht="13.5" customHeight="1" x14ac:dyDescent="0.25">
      <c r="A18" s="18"/>
      <c r="B18" s="87">
        <f>IF($B$13&gt;0,$B$13,0)</f>
        <v>5</v>
      </c>
      <c r="C18" s="23"/>
      <c r="D18" s="13">
        <f t="shared" ref="D18" si="2">SUM(C14:C18)</f>
        <v>0</v>
      </c>
      <c r="E18" s="61"/>
      <c r="F18" s="14"/>
      <c r="G18" s="14"/>
      <c r="H18" s="14">
        <f t="shared" si="0"/>
        <v>0</v>
      </c>
      <c r="I18" s="15">
        <f t="shared" si="1"/>
        <v>0</v>
      </c>
      <c r="J18" s="15">
        <f t="shared" ref="J18" si="3">IF(D18&gt;$D$6,$J$6*(D18-$D$6),0)</f>
        <v>0</v>
      </c>
      <c r="K18" s="15">
        <f t="shared" ref="K18" si="4">IF(SUM(I14:I18)&gt;J18,SUM(I14:I18),J18)</f>
        <v>0</v>
      </c>
    </row>
    <row r="19" spans="1:15" ht="13.5" customHeight="1" x14ac:dyDescent="0.25">
      <c r="A19" s="18">
        <f>'Grades 1-3'!A12</f>
        <v>45301</v>
      </c>
      <c r="B19" s="85">
        <f t="shared" ref="B19" si="5">IF($B$9&gt;0,$B$9,0)</f>
        <v>1</v>
      </c>
      <c r="C19" s="23"/>
      <c r="D19" s="13"/>
      <c r="E19" s="61"/>
      <c r="F19" s="14"/>
      <c r="G19" s="14"/>
      <c r="H19" s="14">
        <f t="shared" si="0"/>
        <v>0</v>
      </c>
      <c r="I19" s="15">
        <f t="shared" si="1"/>
        <v>0</v>
      </c>
      <c r="J19" s="15"/>
      <c r="K19" s="15"/>
    </row>
    <row r="20" spans="1:15" ht="13.5" customHeight="1" x14ac:dyDescent="0.25">
      <c r="A20" s="18"/>
      <c r="B20" s="86">
        <f t="shared" ref="B20" si="6">IF($B$10&gt;0,$B$10,0)</f>
        <v>2</v>
      </c>
      <c r="C20" s="23"/>
      <c r="D20" s="13"/>
      <c r="E20" s="61"/>
      <c r="F20" s="14"/>
      <c r="G20" s="14"/>
      <c r="H20" s="14">
        <f t="shared" si="0"/>
        <v>0</v>
      </c>
      <c r="I20" s="15">
        <f t="shared" si="1"/>
        <v>0</v>
      </c>
      <c r="J20" s="15"/>
      <c r="K20" s="15"/>
    </row>
    <row r="21" spans="1:15" ht="13.5" customHeight="1" x14ac:dyDescent="0.25">
      <c r="A21" s="18"/>
      <c r="B21" s="86">
        <f t="shared" ref="B21" si="7">IF($B$11&gt;0,$B$11,0)</f>
        <v>3</v>
      </c>
      <c r="C21" s="23"/>
      <c r="D21" s="13"/>
      <c r="E21" s="61"/>
      <c r="F21" s="14"/>
      <c r="G21" s="14"/>
      <c r="H21" s="14">
        <f t="shared" si="0"/>
        <v>0</v>
      </c>
      <c r="I21" s="15">
        <f t="shared" si="1"/>
        <v>0</v>
      </c>
      <c r="J21" s="15"/>
      <c r="K21" s="15"/>
    </row>
    <row r="22" spans="1:15" ht="13.5" customHeight="1" x14ac:dyDescent="0.25">
      <c r="A22" s="18"/>
      <c r="B22" s="86">
        <f t="shared" ref="B22" si="8">IF($B$12&gt;0,$B$12,0)</f>
        <v>4</v>
      </c>
      <c r="C22" s="23"/>
      <c r="D22" s="13"/>
      <c r="E22" s="61"/>
      <c r="F22" s="14"/>
      <c r="G22" s="14"/>
      <c r="H22" s="14">
        <f t="shared" si="0"/>
        <v>0</v>
      </c>
      <c r="I22" s="15">
        <f t="shared" si="1"/>
        <v>0</v>
      </c>
      <c r="J22" s="15"/>
      <c r="K22" s="15"/>
    </row>
    <row r="23" spans="1:15" ht="13.5" customHeight="1" x14ac:dyDescent="0.25">
      <c r="A23" s="18"/>
      <c r="B23" s="87">
        <f t="shared" ref="B23" si="9">IF($B$13&gt;0,$B$13,0)</f>
        <v>5</v>
      </c>
      <c r="C23" s="23"/>
      <c r="D23" s="13">
        <f t="shared" ref="D23" si="10">SUM(C19:C23)</f>
        <v>0</v>
      </c>
      <c r="E23" s="61"/>
      <c r="F23" s="14"/>
      <c r="G23" s="14"/>
      <c r="H23" s="14">
        <f t="shared" si="0"/>
        <v>0</v>
      </c>
      <c r="I23" s="15">
        <f t="shared" si="1"/>
        <v>0</v>
      </c>
      <c r="J23" s="15">
        <f t="shared" ref="J23" si="11">IF(D23&gt;$D$6,$J$6*(D23-$D$6),0)</f>
        <v>0</v>
      </c>
      <c r="K23" s="15">
        <f t="shared" ref="K23" si="12">IF(SUM(I19:I23)&gt;J23,SUM(I19:I23),J23)</f>
        <v>0</v>
      </c>
    </row>
    <row r="24" spans="1:15" ht="13.5" customHeight="1" x14ac:dyDescent="0.25">
      <c r="A24" s="18">
        <f>'Grades 1-3'!A13</f>
        <v>45302</v>
      </c>
      <c r="B24" s="85">
        <f t="shared" ref="B24" si="13">IF($B$9&gt;0,$B$9,0)</f>
        <v>1</v>
      </c>
      <c r="C24" s="23"/>
      <c r="D24" s="13"/>
      <c r="E24" s="61"/>
      <c r="F24" s="14"/>
      <c r="G24" s="14"/>
      <c r="H24" s="14">
        <f t="shared" si="0"/>
        <v>0</v>
      </c>
      <c r="I24" s="15">
        <f t="shared" si="1"/>
        <v>0</v>
      </c>
      <c r="J24" s="15"/>
      <c r="K24" s="15"/>
    </row>
    <row r="25" spans="1:15" ht="13.5" customHeight="1" x14ac:dyDescent="0.25">
      <c r="A25" s="18"/>
      <c r="B25" s="86">
        <f t="shared" ref="B25" si="14">IF($B$10&gt;0,$B$10,0)</f>
        <v>2</v>
      </c>
      <c r="C25" s="23"/>
      <c r="D25" s="13"/>
      <c r="E25" s="61"/>
      <c r="F25" s="14"/>
      <c r="G25" s="14"/>
      <c r="H25" s="14">
        <f t="shared" si="0"/>
        <v>0</v>
      </c>
      <c r="I25" s="15">
        <f t="shared" si="1"/>
        <v>0</v>
      </c>
      <c r="J25" s="15"/>
      <c r="K25" s="15"/>
    </row>
    <row r="26" spans="1:15" ht="13.5" customHeight="1" x14ac:dyDescent="0.25">
      <c r="A26" s="18"/>
      <c r="B26" s="86">
        <f t="shared" ref="B26" si="15">IF($B$11&gt;0,$B$11,0)</f>
        <v>3</v>
      </c>
      <c r="C26" s="23"/>
      <c r="D26" s="13"/>
      <c r="E26" s="61"/>
      <c r="F26" s="14"/>
      <c r="G26" s="14"/>
      <c r="H26" s="14">
        <f t="shared" si="0"/>
        <v>0</v>
      </c>
      <c r="I26" s="15">
        <f t="shared" si="1"/>
        <v>0</v>
      </c>
      <c r="J26" s="15"/>
      <c r="K26" s="15"/>
    </row>
    <row r="27" spans="1:15" ht="13.5" customHeight="1" x14ac:dyDescent="0.25">
      <c r="A27" s="18"/>
      <c r="B27" s="86">
        <f t="shared" ref="B27" si="16">IF($B$12&gt;0,$B$12,0)</f>
        <v>4</v>
      </c>
      <c r="C27" s="23"/>
      <c r="D27" s="13"/>
      <c r="E27" s="61"/>
      <c r="F27" s="14"/>
      <c r="G27" s="14"/>
      <c r="H27" s="14">
        <f t="shared" si="0"/>
        <v>0</v>
      </c>
      <c r="I27" s="15">
        <f t="shared" si="1"/>
        <v>0</v>
      </c>
      <c r="J27" s="15"/>
      <c r="K27" s="15"/>
    </row>
    <row r="28" spans="1:15" ht="13.5" customHeight="1" x14ac:dyDescent="0.25">
      <c r="A28" s="18"/>
      <c r="B28" s="87">
        <f t="shared" ref="B28" si="17">IF($B$13&gt;0,$B$13,0)</f>
        <v>5</v>
      </c>
      <c r="C28" s="23"/>
      <c r="D28" s="13">
        <f t="shared" ref="D28" si="18">SUM(C24:C28)</f>
        <v>0</v>
      </c>
      <c r="E28" s="61"/>
      <c r="F28" s="14"/>
      <c r="G28" s="14"/>
      <c r="H28" s="14">
        <f t="shared" si="0"/>
        <v>0</v>
      </c>
      <c r="I28" s="15">
        <f t="shared" si="1"/>
        <v>0</v>
      </c>
      <c r="J28" s="15">
        <f t="shared" ref="J28" si="19">IF(D28&gt;$D$6,$J$6*(D28-$D$6),0)</f>
        <v>0</v>
      </c>
      <c r="K28" s="15">
        <f t="shared" ref="K28" si="20">IF(SUM(I24:I28)&gt;J28,SUM(I24:I28),J28)</f>
        <v>0</v>
      </c>
    </row>
    <row r="29" spans="1:15" ht="13.5" customHeight="1" x14ac:dyDescent="0.25">
      <c r="A29" s="18">
        <f>'Grades 1-3'!A14</f>
        <v>45303</v>
      </c>
      <c r="B29" s="85">
        <f t="shared" ref="B29" si="21">IF($B$9&gt;0,$B$9,0)</f>
        <v>1</v>
      </c>
      <c r="C29" s="23"/>
      <c r="D29" s="13"/>
      <c r="E29" s="61"/>
      <c r="F29" s="14"/>
      <c r="G29" s="14"/>
      <c r="H29" s="14">
        <f t="shared" si="0"/>
        <v>0</v>
      </c>
      <c r="I29" s="15">
        <f t="shared" si="1"/>
        <v>0</v>
      </c>
      <c r="J29" s="15"/>
      <c r="K29" s="15"/>
    </row>
    <row r="30" spans="1:15" ht="13.5" customHeight="1" x14ac:dyDescent="0.25">
      <c r="A30" s="18"/>
      <c r="B30" s="86">
        <f t="shared" ref="B30" si="22">IF($B$10&gt;0,$B$10,0)</f>
        <v>2</v>
      </c>
      <c r="C30" s="23"/>
      <c r="D30" s="13"/>
      <c r="E30" s="61"/>
      <c r="F30" s="14"/>
      <c r="G30" s="14"/>
      <c r="H30" s="14">
        <f t="shared" si="0"/>
        <v>0</v>
      </c>
      <c r="I30" s="15">
        <f t="shared" si="1"/>
        <v>0</v>
      </c>
      <c r="J30" s="15"/>
      <c r="K30" s="15"/>
    </row>
    <row r="31" spans="1:15" ht="13.5" customHeight="1" x14ac:dyDescent="0.25">
      <c r="A31" s="18"/>
      <c r="B31" s="86">
        <f t="shared" ref="B31" si="23">IF($B$11&gt;0,$B$11,0)</f>
        <v>3</v>
      </c>
      <c r="C31" s="23"/>
      <c r="D31" s="13"/>
      <c r="E31" s="61"/>
      <c r="F31" s="14"/>
      <c r="G31" s="14"/>
      <c r="H31" s="14">
        <f t="shared" si="0"/>
        <v>0</v>
      </c>
      <c r="I31" s="15">
        <f t="shared" si="1"/>
        <v>0</v>
      </c>
      <c r="J31" s="15"/>
      <c r="K31" s="15"/>
    </row>
    <row r="32" spans="1:15" ht="13.5" customHeight="1" x14ac:dyDescent="0.25">
      <c r="A32" s="18"/>
      <c r="B32" s="86">
        <f t="shared" ref="B32" si="24">IF($B$12&gt;0,$B$12,0)</f>
        <v>4</v>
      </c>
      <c r="C32" s="23"/>
      <c r="D32" s="13"/>
      <c r="E32" s="61"/>
      <c r="F32" s="14"/>
      <c r="G32" s="14"/>
      <c r="H32" s="14">
        <f t="shared" si="0"/>
        <v>0</v>
      </c>
      <c r="I32" s="15">
        <f t="shared" si="1"/>
        <v>0</v>
      </c>
      <c r="J32" s="15"/>
      <c r="K32" s="15"/>
    </row>
    <row r="33" spans="1:11" ht="13.5" customHeight="1" x14ac:dyDescent="0.25">
      <c r="A33" s="18"/>
      <c r="B33" s="87">
        <f t="shared" ref="B33" si="25">IF($B$13&gt;0,$B$13,0)</f>
        <v>5</v>
      </c>
      <c r="C33" s="23"/>
      <c r="D33" s="13">
        <f t="shared" ref="D33" si="26">SUM(C29:C33)</f>
        <v>0</v>
      </c>
      <c r="E33" s="61"/>
      <c r="F33" s="14"/>
      <c r="G33" s="14"/>
      <c r="H33" s="14">
        <f t="shared" si="0"/>
        <v>0</v>
      </c>
      <c r="I33" s="15">
        <f t="shared" si="1"/>
        <v>0</v>
      </c>
      <c r="J33" s="15">
        <f t="shared" ref="J33" si="27">IF(D33&gt;$D$6,$J$6*(D33-$D$6),0)</f>
        <v>0</v>
      </c>
      <c r="K33" s="15">
        <f t="shared" ref="K33" si="28">IF(SUM(I29:I33)&gt;J33,SUM(I29:I33),J33)</f>
        <v>0</v>
      </c>
    </row>
    <row r="34" spans="1:11" ht="13.5" customHeight="1" x14ac:dyDescent="0.25">
      <c r="A34" s="18">
        <f>'Grades 1-3'!A15</f>
        <v>45307</v>
      </c>
      <c r="B34" s="85">
        <f t="shared" ref="B34:B89" si="29">IF($B$9&gt;0,$B$9,0)</f>
        <v>1</v>
      </c>
      <c r="C34" s="23"/>
      <c r="D34" s="13"/>
      <c r="E34" s="61"/>
      <c r="F34" s="14"/>
      <c r="G34" s="14"/>
      <c r="H34" s="14">
        <f t="shared" ref="H34:H93" si="30">IF(C34&gt;$C$6,(C34-$C$6)*$H$6,0)</f>
        <v>0</v>
      </c>
      <c r="I34" s="15">
        <f t="shared" ref="I34:I93" si="31">H34</f>
        <v>0</v>
      </c>
      <c r="J34" s="15"/>
      <c r="K34" s="15"/>
    </row>
    <row r="35" spans="1:11" ht="13.5" customHeight="1" x14ac:dyDescent="0.25">
      <c r="A35" s="18"/>
      <c r="B35" s="86">
        <f t="shared" ref="B35:B90" si="32">IF($B$10&gt;0,$B$10,0)</f>
        <v>2</v>
      </c>
      <c r="C35" s="23"/>
      <c r="D35" s="13"/>
      <c r="E35" s="61"/>
      <c r="F35" s="14"/>
      <c r="G35" s="14"/>
      <c r="H35" s="14">
        <f t="shared" si="30"/>
        <v>0</v>
      </c>
      <c r="I35" s="15">
        <f t="shared" si="31"/>
        <v>0</v>
      </c>
      <c r="J35" s="15"/>
      <c r="K35" s="15"/>
    </row>
    <row r="36" spans="1:11" ht="13.5" customHeight="1" x14ac:dyDescent="0.25">
      <c r="A36" s="18"/>
      <c r="B36" s="86">
        <f t="shared" ref="B36:B91" si="33">IF($B$11&gt;0,$B$11,0)</f>
        <v>3</v>
      </c>
      <c r="C36" s="23"/>
      <c r="D36" s="13"/>
      <c r="E36" s="61"/>
      <c r="F36" s="14"/>
      <c r="G36" s="14"/>
      <c r="H36" s="14">
        <f t="shared" si="30"/>
        <v>0</v>
      </c>
      <c r="I36" s="15">
        <f t="shared" si="31"/>
        <v>0</v>
      </c>
      <c r="J36" s="15"/>
      <c r="K36" s="15"/>
    </row>
    <row r="37" spans="1:11" ht="13.5" customHeight="1" x14ac:dyDescent="0.25">
      <c r="A37" s="18"/>
      <c r="B37" s="86">
        <f t="shared" ref="B37:B92" si="34">IF($B$12&gt;0,$B$12,0)</f>
        <v>4</v>
      </c>
      <c r="C37" s="23"/>
      <c r="D37" s="13"/>
      <c r="E37" s="61"/>
      <c r="F37" s="14"/>
      <c r="G37" s="14"/>
      <c r="H37" s="14">
        <f t="shared" si="30"/>
        <v>0</v>
      </c>
      <c r="I37" s="15">
        <f t="shared" si="31"/>
        <v>0</v>
      </c>
      <c r="J37" s="15"/>
      <c r="K37" s="15"/>
    </row>
    <row r="38" spans="1:11" ht="13.5" customHeight="1" x14ac:dyDescent="0.25">
      <c r="A38" s="18"/>
      <c r="B38" s="87">
        <f t="shared" ref="B38:B93" si="35">IF($B$13&gt;0,$B$13,0)</f>
        <v>5</v>
      </c>
      <c r="C38" s="23"/>
      <c r="D38" s="13">
        <f t="shared" ref="D38" si="36">SUM(C34:C38)</f>
        <v>0</v>
      </c>
      <c r="E38" s="61"/>
      <c r="F38" s="14"/>
      <c r="G38" s="14"/>
      <c r="H38" s="14">
        <f t="shared" si="30"/>
        <v>0</v>
      </c>
      <c r="I38" s="15">
        <f t="shared" si="31"/>
        <v>0</v>
      </c>
      <c r="J38" s="15">
        <f t="shared" ref="J38" si="37">IF(D38&gt;$D$6,$J$6*(D38-$D$6),0)</f>
        <v>0</v>
      </c>
      <c r="K38" s="15">
        <f t="shared" ref="K38" si="38">IF(SUM(I34:I38)&gt;J38,SUM(I34:I38),J38)</f>
        <v>0</v>
      </c>
    </row>
    <row r="39" spans="1:11" ht="13.5" customHeight="1" x14ac:dyDescent="0.25">
      <c r="A39" s="18">
        <f>'Grades 1-3'!A16</f>
        <v>45308</v>
      </c>
      <c r="B39" s="85">
        <f t="shared" si="29"/>
        <v>1</v>
      </c>
      <c r="C39" s="23"/>
      <c r="D39" s="13"/>
      <c r="E39" s="61"/>
      <c r="F39" s="14"/>
      <c r="G39" s="14"/>
      <c r="H39" s="14">
        <f t="shared" si="30"/>
        <v>0</v>
      </c>
      <c r="I39" s="15">
        <f t="shared" si="31"/>
        <v>0</v>
      </c>
      <c r="J39" s="15"/>
      <c r="K39" s="15"/>
    </row>
    <row r="40" spans="1:11" ht="13.5" customHeight="1" x14ac:dyDescent="0.25">
      <c r="A40" s="18"/>
      <c r="B40" s="86">
        <f t="shared" si="32"/>
        <v>2</v>
      </c>
      <c r="C40" s="23"/>
      <c r="D40" s="13"/>
      <c r="E40" s="61"/>
      <c r="F40" s="14"/>
      <c r="G40" s="14"/>
      <c r="H40" s="14">
        <f t="shared" si="30"/>
        <v>0</v>
      </c>
      <c r="I40" s="15">
        <f t="shared" si="31"/>
        <v>0</v>
      </c>
      <c r="J40" s="15"/>
      <c r="K40" s="15"/>
    </row>
    <row r="41" spans="1:11" ht="13.5" customHeight="1" x14ac:dyDescent="0.25">
      <c r="A41" s="18"/>
      <c r="B41" s="86">
        <f t="shared" si="33"/>
        <v>3</v>
      </c>
      <c r="C41" s="23"/>
      <c r="D41" s="13"/>
      <c r="E41" s="61"/>
      <c r="F41" s="14"/>
      <c r="G41" s="14"/>
      <c r="H41" s="14">
        <f t="shared" si="30"/>
        <v>0</v>
      </c>
      <c r="I41" s="15">
        <f t="shared" si="31"/>
        <v>0</v>
      </c>
      <c r="J41" s="15"/>
      <c r="K41" s="15"/>
    </row>
    <row r="42" spans="1:11" ht="13.5" customHeight="1" x14ac:dyDescent="0.25">
      <c r="A42" s="18"/>
      <c r="B42" s="86">
        <f t="shared" si="34"/>
        <v>4</v>
      </c>
      <c r="C42" s="23"/>
      <c r="D42" s="13"/>
      <c r="E42" s="61"/>
      <c r="F42" s="14"/>
      <c r="G42" s="14"/>
      <c r="H42" s="14">
        <f t="shared" si="30"/>
        <v>0</v>
      </c>
      <c r="I42" s="15">
        <f t="shared" si="31"/>
        <v>0</v>
      </c>
      <c r="J42" s="15"/>
      <c r="K42" s="15"/>
    </row>
    <row r="43" spans="1:11" ht="13.5" customHeight="1" x14ac:dyDescent="0.25">
      <c r="A43" s="18"/>
      <c r="B43" s="87">
        <f t="shared" si="35"/>
        <v>5</v>
      </c>
      <c r="C43" s="23"/>
      <c r="D43" s="13">
        <f t="shared" ref="D43" si="39">SUM(C39:C43)</f>
        <v>0</v>
      </c>
      <c r="E43" s="61"/>
      <c r="F43" s="14"/>
      <c r="G43" s="14"/>
      <c r="H43" s="14">
        <f t="shared" si="30"/>
        <v>0</v>
      </c>
      <c r="I43" s="15">
        <f t="shared" si="31"/>
        <v>0</v>
      </c>
      <c r="J43" s="15">
        <f t="shared" ref="J43" si="40">IF(D43&gt;$D$6,$J$6*(D43-$D$6),0)</f>
        <v>0</v>
      </c>
      <c r="K43" s="15">
        <f t="shared" ref="K43" si="41">IF(SUM(I39:I43)&gt;J43,SUM(I39:I43),J43)</f>
        <v>0</v>
      </c>
    </row>
    <row r="44" spans="1:11" ht="13.5" customHeight="1" x14ac:dyDescent="0.25">
      <c r="A44" s="18">
        <f>'Grades 1-3'!A17</f>
        <v>45309</v>
      </c>
      <c r="B44" s="85">
        <f t="shared" si="29"/>
        <v>1</v>
      </c>
      <c r="C44" s="23"/>
      <c r="D44" s="13"/>
      <c r="E44" s="61"/>
      <c r="F44" s="14"/>
      <c r="G44" s="14"/>
      <c r="H44" s="14">
        <f t="shared" si="30"/>
        <v>0</v>
      </c>
      <c r="I44" s="15">
        <f t="shared" si="31"/>
        <v>0</v>
      </c>
      <c r="J44" s="15"/>
      <c r="K44" s="15"/>
    </row>
    <row r="45" spans="1:11" ht="13.5" customHeight="1" x14ac:dyDescent="0.25">
      <c r="A45" s="18"/>
      <c r="B45" s="86">
        <f t="shared" si="32"/>
        <v>2</v>
      </c>
      <c r="C45" s="23"/>
      <c r="D45" s="13"/>
      <c r="E45" s="61"/>
      <c r="F45" s="14"/>
      <c r="G45" s="14"/>
      <c r="H45" s="14">
        <f t="shared" si="30"/>
        <v>0</v>
      </c>
      <c r="I45" s="15">
        <f t="shared" si="31"/>
        <v>0</v>
      </c>
      <c r="J45" s="15"/>
      <c r="K45" s="15"/>
    </row>
    <row r="46" spans="1:11" ht="13.5" customHeight="1" x14ac:dyDescent="0.25">
      <c r="A46" s="18"/>
      <c r="B46" s="86">
        <f t="shared" si="33"/>
        <v>3</v>
      </c>
      <c r="C46" s="23"/>
      <c r="D46" s="13"/>
      <c r="E46" s="61"/>
      <c r="F46" s="14"/>
      <c r="G46" s="14"/>
      <c r="H46" s="14">
        <f t="shared" si="30"/>
        <v>0</v>
      </c>
      <c r="I46" s="15">
        <f t="shared" si="31"/>
        <v>0</v>
      </c>
      <c r="J46" s="15"/>
      <c r="K46" s="15"/>
    </row>
    <row r="47" spans="1:11" ht="13.5" customHeight="1" x14ac:dyDescent="0.25">
      <c r="A47" s="18"/>
      <c r="B47" s="86">
        <f t="shared" si="34"/>
        <v>4</v>
      </c>
      <c r="C47" s="23"/>
      <c r="D47" s="13"/>
      <c r="E47" s="61"/>
      <c r="F47" s="14"/>
      <c r="G47" s="14"/>
      <c r="H47" s="14">
        <f t="shared" si="30"/>
        <v>0</v>
      </c>
      <c r="I47" s="15">
        <f t="shared" si="31"/>
        <v>0</v>
      </c>
      <c r="J47" s="15"/>
      <c r="K47" s="15"/>
    </row>
    <row r="48" spans="1:11" ht="13.5" customHeight="1" x14ac:dyDescent="0.25">
      <c r="A48" s="18"/>
      <c r="B48" s="87">
        <f t="shared" si="35"/>
        <v>5</v>
      </c>
      <c r="C48" s="23"/>
      <c r="D48" s="13">
        <f t="shared" ref="D48" si="42">SUM(C44:C48)</f>
        <v>0</v>
      </c>
      <c r="E48" s="61"/>
      <c r="F48" s="14"/>
      <c r="G48" s="14"/>
      <c r="H48" s="14">
        <f t="shared" si="30"/>
        <v>0</v>
      </c>
      <c r="I48" s="15">
        <f t="shared" si="31"/>
        <v>0</v>
      </c>
      <c r="J48" s="15">
        <f t="shared" ref="J48" si="43">IF(D48&gt;$D$6,$J$6*(D48-$D$6),0)</f>
        <v>0</v>
      </c>
      <c r="K48" s="15">
        <f t="shared" ref="K48" si="44">IF(SUM(I44:I48)&gt;J48,SUM(I44:I48),J48)</f>
        <v>0</v>
      </c>
    </row>
    <row r="49" spans="1:11" ht="13.5" customHeight="1" x14ac:dyDescent="0.25">
      <c r="A49" s="18">
        <f>'Grades 1-3'!A18</f>
        <v>45310</v>
      </c>
      <c r="B49" s="85">
        <f t="shared" si="29"/>
        <v>1</v>
      </c>
      <c r="C49" s="23"/>
      <c r="D49" s="13"/>
      <c r="E49" s="61"/>
      <c r="F49" s="14"/>
      <c r="G49" s="14"/>
      <c r="H49" s="14">
        <f t="shared" si="30"/>
        <v>0</v>
      </c>
      <c r="I49" s="15">
        <f t="shared" si="31"/>
        <v>0</v>
      </c>
      <c r="J49" s="15"/>
      <c r="K49" s="15"/>
    </row>
    <row r="50" spans="1:11" ht="13.5" customHeight="1" x14ac:dyDescent="0.25">
      <c r="A50" s="18"/>
      <c r="B50" s="86">
        <f t="shared" si="32"/>
        <v>2</v>
      </c>
      <c r="C50" s="23"/>
      <c r="D50" s="13"/>
      <c r="E50" s="61"/>
      <c r="F50" s="14"/>
      <c r="G50" s="14"/>
      <c r="H50" s="14">
        <f t="shared" si="30"/>
        <v>0</v>
      </c>
      <c r="I50" s="15">
        <f t="shared" si="31"/>
        <v>0</v>
      </c>
      <c r="J50" s="15"/>
      <c r="K50" s="15"/>
    </row>
    <row r="51" spans="1:11" ht="13.5" customHeight="1" x14ac:dyDescent="0.25">
      <c r="A51" s="18"/>
      <c r="B51" s="86">
        <f t="shared" si="33"/>
        <v>3</v>
      </c>
      <c r="C51" s="23"/>
      <c r="D51" s="13"/>
      <c r="E51" s="61"/>
      <c r="F51" s="14"/>
      <c r="G51" s="14"/>
      <c r="H51" s="14">
        <f t="shared" si="30"/>
        <v>0</v>
      </c>
      <c r="I51" s="15">
        <f t="shared" si="31"/>
        <v>0</v>
      </c>
      <c r="J51" s="15"/>
      <c r="K51" s="15"/>
    </row>
    <row r="52" spans="1:11" ht="13.5" customHeight="1" x14ac:dyDescent="0.25">
      <c r="A52" s="18"/>
      <c r="B52" s="86">
        <f t="shared" si="34"/>
        <v>4</v>
      </c>
      <c r="C52" s="23"/>
      <c r="D52" s="13"/>
      <c r="E52" s="61"/>
      <c r="F52" s="14"/>
      <c r="G52" s="14"/>
      <c r="H52" s="14">
        <f t="shared" si="30"/>
        <v>0</v>
      </c>
      <c r="I52" s="15">
        <f t="shared" si="31"/>
        <v>0</v>
      </c>
      <c r="J52" s="15"/>
      <c r="K52" s="15"/>
    </row>
    <row r="53" spans="1:11" ht="13.5" customHeight="1" x14ac:dyDescent="0.25">
      <c r="A53" s="18"/>
      <c r="B53" s="87">
        <f t="shared" si="35"/>
        <v>5</v>
      </c>
      <c r="C53" s="23"/>
      <c r="D53" s="13">
        <f t="shared" ref="D53" si="45">SUM(C49:C53)</f>
        <v>0</v>
      </c>
      <c r="E53" s="61"/>
      <c r="F53" s="14"/>
      <c r="G53" s="14"/>
      <c r="H53" s="14">
        <f t="shared" si="30"/>
        <v>0</v>
      </c>
      <c r="I53" s="15">
        <f t="shared" si="31"/>
        <v>0</v>
      </c>
      <c r="J53" s="15">
        <f t="shared" ref="J53" si="46">IF(D53&gt;$D$6,$J$6*(D53-$D$6),0)</f>
        <v>0</v>
      </c>
      <c r="K53" s="15">
        <f t="shared" ref="K53" si="47">IF(SUM(I49:I53)&gt;J53,SUM(I49:I53),J53)</f>
        <v>0</v>
      </c>
    </row>
    <row r="54" spans="1:11" ht="13.5" customHeight="1" x14ac:dyDescent="0.25">
      <c r="A54" s="18">
        <f>'Grades 1-3'!A19</f>
        <v>45313</v>
      </c>
      <c r="B54" s="85">
        <f t="shared" si="29"/>
        <v>1</v>
      </c>
      <c r="C54" s="23"/>
      <c r="D54" s="13"/>
      <c r="E54" s="61"/>
      <c r="F54" s="14"/>
      <c r="G54" s="14"/>
      <c r="H54" s="14">
        <f t="shared" si="30"/>
        <v>0</v>
      </c>
      <c r="I54" s="15">
        <f t="shared" si="31"/>
        <v>0</v>
      </c>
      <c r="J54" s="15"/>
      <c r="K54" s="15"/>
    </row>
    <row r="55" spans="1:11" ht="13.5" customHeight="1" x14ac:dyDescent="0.25">
      <c r="A55" s="18"/>
      <c r="B55" s="86">
        <f t="shared" si="32"/>
        <v>2</v>
      </c>
      <c r="C55" s="23"/>
      <c r="D55" s="13"/>
      <c r="E55" s="61"/>
      <c r="F55" s="14"/>
      <c r="G55" s="14"/>
      <c r="H55" s="14">
        <f t="shared" si="30"/>
        <v>0</v>
      </c>
      <c r="I55" s="15">
        <f t="shared" si="31"/>
        <v>0</v>
      </c>
      <c r="J55" s="15"/>
      <c r="K55" s="15"/>
    </row>
    <row r="56" spans="1:11" ht="13.5" customHeight="1" x14ac:dyDescent="0.25">
      <c r="A56" s="18"/>
      <c r="B56" s="86">
        <f t="shared" si="33"/>
        <v>3</v>
      </c>
      <c r="C56" s="23"/>
      <c r="D56" s="13"/>
      <c r="E56" s="61"/>
      <c r="F56" s="14"/>
      <c r="G56" s="14"/>
      <c r="H56" s="14">
        <f t="shared" si="30"/>
        <v>0</v>
      </c>
      <c r="I56" s="15">
        <f t="shared" si="31"/>
        <v>0</v>
      </c>
      <c r="J56" s="15"/>
      <c r="K56" s="15"/>
    </row>
    <row r="57" spans="1:11" ht="13.5" customHeight="1" x14ac:dyDescent="0.25">
      <c r="A57" s="18"/>
      <c r="B57" s="86">
        <f t="shared" si="34"/>
        <v>4</v>
      </c>
      <c r="C57" s="23"/>
      <c r="D57" s="13"/>
      <c r="E57" s="61"/>
      <c r="F57" s="14"/>
      <c r="G57" s="14"/>
      <c r="H57" s="14">
        <f t="shared" si="30"/>
        <v>0</v>
      </c>
      <c r="I57" s="15">
        <f t="shared" si="31"/>
        <v>0</v>
      </c>
      <c r="J57" s="15"/>
      <c r="K57" s="15"/>
    </row>
    <row r="58" spans="1:11" ht="13.5" customHeight="1" x14ac:dyDescent="0.25">
      <c r="A58" s="18"/>
      <c r="B58" s="87">
        <f t="shared" si="35"/>
        <v>5</v>
      </c>
      <c r="C58" s="23"/>
      <c r="D58" s="13">
        <f t="shared" ref="D58" si="48">SUM(C54:C58)</f>
        <v>0</v>
      </c>
      <c r="E58" s="61"/>
      <c r="F58" s="14"/>
      <c r="G58" s="14"/>
      <c r="H58" s="14">
        <f t="shared" si="30"/>
        <v>0</v>
      </c>
      <c r="I58" s="15">
        <f t="shared" si="31"/>
        <v>0</v>
      </c>
      <c r="J58" s="15">
        <f t="shared" ref="J58" si="49">IF(D58&gt;$D$6,$J$6*(D58-$D$6),0)</f>
        <v>0</v>
      </c>
      <c r="K58" s="15">
        <f t="shared" ref="K58" si="50">IF(SUM(I54:I58)&gt;J58,SUM(I54:I58),J58)</f>
        <v>0</v>
      </c>
    </row>
    <row r="59" spans="1:11" ht="13.5" customHeight="1" x14ac:dyDescent="0.25">
      <c r="A59" s="18">
        <f>'Grades 1-3'!A20</f>
        <v>45314</v>
      </c>
      <c r="B59" s="85">
        <f t="shared" si="29"/>
        <v>1</v>
      </c>
      <c r="C59" s="23"/>
      <c r="D59" s="13"/>
      <c r="E59" s="61"/>
      <c r="F59" s="14"/>
      <c r="G59" s="14"/>
      <c r="H59" s="14">
        <f t="shared" si="30"/>
        <v>0</v>
      </c>
      <c r="I59" s="15">
        <f t="shared" si="31"/>
        <v>0</v>
      </c>
      <c r="J59" s="15"/>
      <c r="K59" s="15"/>
    </row>
    <row r="60" spans="1:11" ht="13.5" customHeight="1" x14ac:dyDescent="0.25">
      <c r="A60" s="18"/>
      <c r="B60" s="86">
        <f t="shared" si="32"/>
        <v>2</v>
      </c>
      <c r="C60" s="23"/>
      <c r="D60" s="13"/>
      <c r="E60" s="61"/>
      <c r="F60" s="14"/>
      <c r="G60" s="14"/>
      <c r="H60" s="14">
        <f t="shared" si="30"/>
        <v>0</v>
      </c>
      <c r="I60" s="15">
        <f t="shared" si="31"/>
        <v>0</v>
      </c>
      <c r="J60" s="15"/>
      <c r="K60" s="15"/>
    </row>
    <row r="61" spans="1:11" ht="13.5" customHeight="1" x14ac:dyDescent="0.25">
      <c r="A61" s="18"/>
      <c r="B61" s="86">
        <f t="shared" si="33"/>
        <v>3</v>
      </c>
      <c r="C61" s="23"/>
      <c r="D61" s="13"/>
      <c r="E61" s="61"/>
      <c r="F61" s="14"/>
      <c r="G61" s="14"/>
      <c r="H61" s="14">
        <f t="shared" si="30"/>
        <v>0</v>
      </c>
      <c r="I61" s="15">
        <f t="shared" si="31"/>
        <v>0</v>
      </c>
      <c r="J61" s="15"/>
      <c r="K61" s="15"/>
    </row>
    <row r="62" spans="1:11" ht="13.5" customHeight="1" x14ac:dyDescent="0.25">
      <c r="A62" s="18"/>
      <c r="B62" s="86">
        <f t="shared" si="34"/>
        <v>4</v>
      </c>
      <c r="C62" s="23"/>
      <c r="D62" s="13"/>
      <c r="E62" s="61"/>
      <c r="F62" s="14"/>
      <c r="G62" s="14"/>
      <c r="H62" s="14">
        <f t="shared" si="30"/>
        <v>0</v>
      </c>
      <c r="I62" s="15">
        <f t="shared" si="31"/>
        <v>0</v>
      </c>
      <c r="J62" s="15"/>
      <c r="K62" s="15"/>
    </row>
    <row r="63" spans="1:11" ht="13.5" customHeight="1" x14ac:dyDescent="0.25">
      <c r="A63" s="18"/>
      <c r="B63" s="87">
        <f t="shared" si="35"/>
        <v>5</v>
      </c>
      <c r="C63" s="23"/>
      <c r="D63" s="13">
        <f t="shared" ref="D63" si="51">SUM(C59:C63)</f>
        <v>0</v>
      </c>
      <c r="E63" s="61"/>
      <c r="F63" s="14"/>
      <c r="G63" s="14"/>
      <c r="H63" s="14">
        <f t="shared" si="30"/>
        <v>0</v>
      </c>
      <c r="I63" s="15">
        <f t="shared" si="31"/>
        <v>0</v>
      </c>
      <c r="J63" s="15">
        <f t="shared" ref="J63" si="52">IF(D63&gt;$D$6,$J$6*(D63-$D$6),0)</f>
        <v>0</v>
      </c>
      <c r="K63" s="15">
        <f t="shared" ref="K63" si="53">IF(SUM(I59:I63)&gt;J63,SUM(I59:I63),J63)</f>
        <v>0</v>
      </c>
    </row>
    <row r="64" spans="1:11" ht="13.5" customHeight="1" x14ac:dyDescent="0.25">
      <c r="A64" s="18">
        <f>'Grades 1-3'!A21</f>
        <v>45315</v>
      </c>
      <c r="B64" s="85">
        <f t="shared" si="29"/>
        <v>1</v>
      </c>
      <c r="C64" s="23"/>
      <c r="D64" s="13"/>
      <c r="E64" s="61"/>
      <c r="F64" s="14"/>
      <c r="G64" s="14"/>
      <c r="H64" s="14">
        <f t="shared" si="30"/>
        <v>0</v>
      </c>
      <c r="I64" s="15">
        <f t="shared" si="31"/>
        <v>0</v>
      </c>
      <c r="J64" s="15"/>
      <c r="K64" s="15"/>
    </row>
    <row r="65" spans="1:11" ht="13.5" customHeight="1" x14ac:dyDescent="0.25">
      <c r="A65" s="18"/>
      <c r="B65" s="86">
        <f t="shared" si="32"/>
        <v>2</v>
      </c>
      <c r="C65" s="23"/>
      <c r="D65" s="13"/>
      <c r="E65" s="61"/>
      <c r="F65" s="14"/>
      <c r="G65" s="14"/>
      <c r="H65" s="14">
        <f t="shared" si="30"/>
        <v>0</v>
      </c>
      <c r="I65" s="15">
        <f t="shared" si="31"/>
        <v>0</v>
      </c>
      <c r="J65" s="15"/>
      <c r="K65" s="15"/>
    </row>
    <row r="66" spans="1:11" ht="13.5" customHeight="1" x14ac:dyDescent="0.25">
      <c r="A66" s="18"/>
      <c r="B66" s="86">
        <f t="shared" si="33"/>
        <v>3</v>
      </c>
      <c r="C66" s="23"/>
      <c r="D66" s="13"/>
      <c r="E66" s="61"/>
      <c r="F66" s="14"/>
      <c r="G66" s="14"/>
      <c r="H66" s="14">
        <f t="shared" si="30"/>
        <v>0</v>
      </c>
      <c r="I66" s="15">
        <f t="shared" si="31"/>
        <v>0</v>
      </c>
      <c r="J66" s="15"/>
      <c r="K66" s="15"/>
    </row>
    <row r="67" spans="1:11" ht="13.5" customHeight="1" x14ac:dyDescent="0.25">
      <c r="A67" s="18"/>
      <c r="B67" s="86">
        <f t="shared" si="34"/>
        <v>4</v>
      </c>
      <c r="C67" s="23"/>
      <c r="D67" s="13"/>
      <c r="E67" s="61"/>
      <c r="F67" s="14"/>
      <c r="G67" s="14"/>
      <c r="H67" s="14">
        <f t="shared" si="30"/>
        <v>0</v>
      </c>
      <c r="I67" s="15">
        <f t="shared" si="31"/>
        <v>0</v>
      </c>
      <c r="J67" s="15"/>
      <c r="K67" s="15"/>
    </row>
    <row r="68" spans="1:11" ht="13.5" customHeight="1" x14ac:dyDescent="0.25">
      <c r="A68" s="18"/>
      <c r="B68" s="87">
        <f t="shared" si="35"/>
        <v>5</v>
      </c>
      <c r="C68" s="23"/>
      <c r="D68" s="13">
        <f t="shared" ref="D68" si="54">SUM(C64:C68)</f>
        <v>0</v>
      </c>
      <c r="E68" s="61"/>
      <c r="F68" s="14"/>
      <c r="G68" s="14"/>
      <c r="H68" s="14">
        <f t="shared" si="30"/>
        <v>0</v>
      </c>
      <c r="I68" s="15">
        <f t="shared" si="31"/>
        <v>0</v>
      </c>
      <c r="J68" s="15">
        <f t="shared" ref="J68" si="55">IF(D68&gt;$D$6,$J$6*(D68-$D$6),0)</f>
        <v>0</v>
      </c>
      <c r="K68" s="15">
        <f t="shared" ref="K68" si="56">IF(SUM(I64:I68)&gt;J68,SUM(I64:I68),J68)</f>
        <v>0</v>
      </c>
    </row>
    <row r="69" spans="1:11" ht="13.5" customHeight="1" x14ac:dyDescent="0.25">
      <c r="A69" s="18">
        <f>'Grades 1-3'!A22</f>
        <v>45316</v>
      </c>
      <c r="B69" s="85">
        <f t="shared" si="29"/>
        <v>1</v>
      </c>
      <c r="C69" s="23"/>
      <c r="D69" s="13"/>
      <c r="E69" s="61"/>
      <c r="F69" s="14"/>
      <c r="G69" s="14"/>
      <c r="H69" s="14">
        <f t="shared" si="30"/>
        <v>0</v>
      </c>
      <c r="I69" s="15">
        <f t="shared" si="31"/>
        <v>0</v>
      </c>
      <c r="J69" s="15"/>
      <c r="K69" s="15"/>
    </row>
    <row r="70" spans="1:11" ht="13.5" customHeight="1" x14ac:dyDescent="0.25">
      <c r="A70" s="18"/>
      <c r="B70" s="86">
        <f t="shared" si="32"/>
        <v>2</v>
      </c>
      <c r="C70" s="23"/>
      <c r="D70" s="13"/>
      <c r="E70" s="61"/>
      <c r="F70" s="14"/>
      <c r="G70" s="14"/>
      <c r="H70" s="14">
        <f t="shared" si="30"/>
        <v>0</v>
      </c>
      <c r="I70" s="15">
        <f t="shared" si="31"/>
        <v>0</v>
      </c>
      <c r="J70" s="15"/>
      <c r="K70" s="15"/>
    </row>
    <row r="71" spans="1:11" ht="13.5" customHeight="1" x14ac:dyDescent="0.25">
      <c r="A71" s="18"/>
      <c r="B71" s="86">
        <f t="shared" si="33"/>
        <v>3</v>
      </c>
      <c r="C71" s="23"/>
      <c r="D71" s="13"/>
      <c r="E71" s="61"/>
      <c r="F71" s="14"/>
      <c r="G71" s="14"/>
      <c r="H71" s="14">
        <f t="shared" si="30"/>
        <v>0</v>
      </c>
      <c r="I71" s="15">
        <f t="shared" si="31"/>
        <v>0</v>
      </c>
      <c r="J71" s="15"/>
      <c r="K71" s="15"/>
    </row>
    <row r="72" spans="1:11" ht="13.5" customHeight="1" x14ac:dyDescent="0.25">
      <c r="A72" s="18"/>
      <c r="B72" s="86">
        <f t="shared" si="34"/>
        <v>4</v>
      </c>
      <c r="C72" s="23"/>
      <c r="D72" s="13"/>
      <c r="E72" s="61"/>
      <c r="F72" s="14"/>
      <c r="G72" s="14"/>
      <c r="H72" s="14">
        <f t="shared" si="30"/>
        <v>0</v>
      </c>
      <c r="I72" s="15">
        <f t="shared" si="31"/>
        <v>0</v>
      </c>
      <c r="J72" s="15"/>
      <c r="K72" s="15"/>
    </row>
    <row r="73" spans="1:11" ht="13.5" customHeight="1" x14ac:dyDescent="0.25">
      <c r="A73" s="18"/>
      <c r="B73" s="87">
        <f t="shared" si="35"/>
        <v>5</v>
      </c>
      <c r="C73" s="23"/>
      <c r="D73" s="13">
        <f t="shared" ref="D73" si="57">SUM(C69:C73)</f>
        <v>0</v>
      </c>
      <c r="E73" s="61"/>
      <c r="F73" s="14"/>
      <c r="G73" s="14"/>
      <c r="H73" s="14">
        <f t="shared" si="30"/>
        <v>0</v>
      </c>
      <c r="I73" s="15">
        <f t="shared" si="31"/>
        <v>0</v>
      </c>
      <c r="J73" s="15">
        <f t="shared" ref="J73" si="58">IF(D73&gt;$D$6,$J$6*(D73-$D$6),0)</f>
        <v>0</v>
      </c>
      <c r="K73" s="15">
        <f t="shared" ref="K73" si="59">IF(SUM(I69:I73)&gt;J73,SUM(I69:I73),J73)</f>
        <v>0</v>
      </c>
    </row>
    <row r="74" spans="1:11" ht="13.5" customHeight="1" x14ac:dyDescent="0.25">
      <c r="A74" s="18">
        <f>'Grades 1-3'!A23</f>
        <v>45317</v>
      </c>
      <c r="B74" s="85">
        <f t="shared" si="29"/>
        <v>1</v>
      </c>
      <c r="C74" s="23"/>
      <c r="D74" s="13"/>
      <c r="E74" s="61"/>
      <c r="F74" s="14"/>
      <c r="G74" s="14"/>
      <c r="H74" s="14">
        <f t="shared" si="30"/>
        <v>0</v>
      </c>
      <c r="I74" s="15">
        <f t="shared" si="31"/>
        <v>0</v>
      </c>
      <c r="J74" s="15"/>
      <c r="K74" s="15"/>
    </row>
    <row r="75" spans="1:11" ht="13.5" customHeight="1" x14ac:dyDescent="0.25">
      <c r="A75" s="18"/>
      <c r="B75" s="86">
        <f t="shared" si="32"/>
        <v>2</v>
      </c>
      <c r="C75" s="23"/>
      <c r="D75" s="13"/>
      <c r="E75" s="61"/>
      <c r="F75" s="14"/>
      <c r="G75" s="14"/>
      <c r="H75" s="14">
        <f t="shared" si="30"/>
        <v>0</v>
      </c>
      <c r="I75" s="15">
        <f t="shared" si="31"/>
        <v>0</v>
      </c>
      <c r="J75" s="15"/>
      <c r="K75" s="15"/>
    </row>
    <row r="76" spans="1:11" ht="13.5" customHeight="1" x14ac:dyDescent="0.25">
      <c r="A76" s="18"/>
      <c r="B76" s="86">
        <f t="shared" si="33"/>
        <v>3</v>
      </c>
      <c r="C76" s="23"/>
      <c r="D76" s="13"/>
      <c r="E76" s="61"/>
      <c r="F76" s="14"/>
      <c r="G76" s="14"/>
      <c r="H76" s="14">
        <f t="shared" si="30"/>
        <v>0</v>
      </c>
      <c r="I76" s="15">
        <f t="shared" si="31"/>
        <v>0</v>
      </c>
      <c r="J76" s="15"/>
      <c r="K76" s="15"/>
    </row>
    <row r="77" spans="1:11" ht="13.5" customHeight="1" x14ac:dyDescent="0.25">
      <c r="A77" s="18"/>
      <c r="B77" s="86">
        <f t="shared" si="34"/>
        <v>4</v>
      </c>
      <c r="C77" s="23"/>
      <c r="D77" s="13"/>
      <c r="E77" s="61"/>
      <c r="F77" s="14"/>
      <c r="G77" s="14"/>
      <c r="H77" s="14">
        <f t="shared" si="30"/>
        <v>0</v>
      </c>
      <c r="I77" s="15">
        <f t="shared" si="31"/>
        <v>0</v>
      </c>
      <c r="J77" s="15"/>
      <c r="K77" s="15"/>
    </row>
    <row r="78" spans="1:11" ht="13.5" customHeight="1" x14ac:dyDescent="0.25">
      <c r="A78" s="18"/>
      <c r="B78" s="87">
        <f t="shared" si="35"/>
        <v>5</v>
      </c>
      <c r="C78" s="23"/>
      <c r="D78" s="13">
        <f t="shared" ref="D78" si="60">SUM(C74:C78)</f>
        <v>0</v>
      </c>
      <c r="E78" s="61"/>
      <c r="F78" s="14"/>
      <c r="G78" s="14"/>
      <c r="H78" s="14">
        <f t="shared" si="30"/>
        <v>0</v>
      </c>
      <c r="I78" s="15">
        <f t="shared" si="31"/>
        <v>0</v>
      </c>
      <c r="J78" s="15">
        <f t="shared" ref="J78" si="61">IF(D78&gt;$D$6,$J$6*(D78-$D$6),0)</f>
        <v>0</v>
      </c>
      <c r="K78" s="15">
        <f t="shared" ref="K78" si="62">IF(SUM(I74:I78)&gt;J78,SUM(I74:I78),J78)</f>
        <v>0</v>
      </c>
    </row>
    <row r="79" spans="1:11" ht="13.5" customHeight="1" x14ac:dyDescent="0.25">
      <c r="A79" s="18">
        <f>'Grades 1-3'!A24</f>
        <v>45320</v>
      </c>
      <c r="B79" s="85">
        <f t="shared" si="29"/>
        <v>1</v>
      </c>
      <c r="C79" s="23"/>
      <c r="D79" s="13"/>
      <c r="E79" s="61"/>
      <c r="F79" s="14"/>
      <c r="G79" s="14"/>
      <c r="H79" s="14">
        <f t="shared" si="30"/>
        <v>0</v>
      </c>
      <c r="I79" s="15">
        <f t="shared" si="31"/>
        <v>0</v>
      </c>
      <c r="J79" s="15"/>
      <c r="K79" s="15"/>
    </row>
    <row r="80" spans="1:11" ht="13.5" customHeight="1" x14ac:dyDescent="0.25">
      <c r="A80" s="18"/>
      <c r="B80" s="86">
        <f t="shared" si="32"/>
        <v>2</v>
      </c>
      <c r="C80" s="23"/>
      <c r="D80" s="13"/>
      <c r="E80" s="61"/>
      <c r="F80" s="14"/>
      <c r="G80" s="14"/>
      <c r="H80" s="14">
        <f t="shared" si="30"/>
        <v>0</v>
      </c>
      <c r="I80" s="15">
        <f t="shared" si="31"/>
        <v>0</v>
      </c>
      <c r="J80" s="15"/>
      <c r="K80" s="15"/>
    </row>
    <row r="81" spans="1:11" ht="13.5" customHeight="1" x14ac:dyDescent="0.25">
      <c r="A81" s="18"/>
      <c r="B81" s="86">
        <f t="shared" si="33"/>
        <v>3</v>
      </c>
      <c r="C81" s="23"/>
      <c r="D81" s="13"/>
      <c r="E81" s="61"/>
      <c r="F81" s="14"/>
      <c r="G81" s="14"/>
      <c r="H81" s="14">
        <f t="shared" si="30"/>
        <v>0</v>
      </c>
      <c r="I81" s="15">
        <f t="shared" si="31"/>
        <v>0</v>
      </c>
      <c r="J81" s="15"/>
      <c r="K81" s="15"/>
    </row>
    <row r="82" spans="1:11" ht="13.5" customHeight="1" x14ac:dyDescent="0.25">
      <c r="A82" s="18"/>
      <c r="B82" s="86">
        <f t="shared" si="34"/>
        <v>4</v>
      </c>
      <c r="C82" s="23"/>
      <c r="D82" s="13"/>
      <c r="E82" s="61"/>
      <c r="F82" s="14"/>
      <c r="G82" s="14"/>
      <c r="H82" s="14">
        <f t="shared" si="30"/>
        <v>0</v>
      </c>
      <c r="I82" s="15">
        <f t="shared" si="31"/>
        <v>0</v>
      </c>
      <c r="J82" s="15"/>
      <c r="K82" s="15"/>
    </row>
    <row r="83" spans="1:11" ht="13.5" customHeight="1" x14ac:dyDescent="0.25">
      <c r="A83" s="18"/>
      <c r="B83" s="87">
        <f t="shared" si="35"/>
        <v>5</v>
      </c>
      <c r="C83" s="23"/>
      <c r="D83" s="13">
        <f t="shared" ref="D83" si="63">SUM(C79:C83)</f>
        <v>0</v>
      </c>
      <c r="E83" s="61"/>
      <c r="F83" s="14"/>
      <c r="G83" s="14"/>
      <c r="H83" s="14">
        <f t="shared" si="30"/>
        <v>0</v>
      </c>
      <c r="I83" s="15">
        <f t="shared" si="31"/>
        <v>0</v>
      </c>
      <c r="J83" s="15">
        <f t="shared" ref="J83" si="64">IF(D83&gt;$D$6,$J$6*(D83-$D$6),0)</f>
        <v>0</v>
      </c>
      <c r="K83" s="15">
        <f t="shared" ref="K83" si="65">IF(SUM(I79:I83)&gt;J83,SUM(I79:I83),J83)</f>
        <v>0</v>
      </c>
    </row>
    <row r="84" spans="1:11" ht="13.5" customHeight="1" x14ac:dyDescent="0.25">
      <c r="A84" s="18">
        <f>'Grades 1-3'!A25</f>
        <v>45321</v>
      </c>
      <c r="B84" s="85">
        <f t="shared" si="29"/>
        <v>1</v>
      </c>
      <c r="C84" s="23"/>
      <c r="D84" s="13"/>
      <c r="E84" s="61"/>
      <c r="F84" s="14"/>
      <c r="G84" s="14"/>
      <c r="H84" s="14">
        <f t="shared" ref="H84:H88" si="66">IF(C84&gt;$C$6,(C84-$C$6)*$H$6,0)</f>
        <v>0</v>
      </c>
      <c r="I84" s="15">
        <f t="shared" ref="I84:I88" si="67">H84</f>
        <v>0</v>
      </c>
      <c r="J84" s="15"/>
      <c r="K84" s="15"/>
    </row>
    <row r="85" spans="1:11" ht="13.5" customHeight="1" x14ac:dyDescent="0.25">
      <c r="A85" s="18"/>
      <c r="B85" s="86">
        <f t="shared" si="32"/>
        <v>2</v>
      </c>
      <c r="C85" s="23"/>
      <c r="D85" s="13"/>
      <c r="E85" s="61"/>
      <c r="F85" s="14"/>
      <c r="G85" s="14"/>
      <c r="H85" s="14">
        <f t="shared" si="66"/>
        <v>0</v>
      </c>
      <c r="I85" s="15">
        <f t="shared" si="67"/>
        <v>0</v>
      </c>
      <c r="J85" s="15"/>
      <c r="K85" s="15"/>
    </row>
    <row r="86" spans="1:11" ht="13.5" customHeight="1" x14ac:dyDescent="0.25">
      <c r="A86" s="18"/>
      <c r="B86" s="86">
        <f t="shared" si="33"/>
        <v>3</v>
      </c>
      <c r="C86" s="23"/>
      <c r="D86" s="13"/>
      <c r="E86" s="61"/>
      <c r="F86" s="14"/>
      <c r="G86" s="14"/>
      <c r="H86" s="14">
        <f t="shared" si="66"/>
        <v>0</v>
      </c>
      <c r="I86" s="15">
        <f t="shared" si="67"/>
        <v>0</v>
      </c>
      <c r="J86" s="15"/>
      <c r="K86" s="15"/>
    </row>
    <row r="87" spans="1:11" ht="13.5" customHeight="1" x14ac:dyDescent="0.25">
      <c r="A87" s="18"/>
      <c r="B87" s="86">
        <f t="shared" si="34"/>
        <v>4</v>
      </c>
      <c r="C87" s="23"/>
      <c r="D87" s="13"/>
      <c r="E87" s="61"/>
      <c r="F87" s="14"/>
      <c r="G87" s="14"/>
      <c r="H87" s="14">
        <f t="shared" si="66"/>
        <v>0</v>
      </c>
      <c r="I87" s="15">
        <f t="shared" si="67"/>
        <v>0</v>
      </c>
      <c r="J87" s="15"/>
      <c r="K87" s="15"/>
    </row>
    <row r="88" spans="1:11" ht="13.5" customHeight="1" x14ac:dyDescent="0.25">
      <c r="A88" s="18"/>
      <c r="B88" s="87">
        <f t="shared" si="35"/>
        <v>5</v>
      </c>
      <c r="C88" s="23"/>
      <c r="D88" s="13">
        <f t="shared" ref="D88" si="68">SUM(C84:C88)</f>
        <v>0</v>
      </c>
      <c r="E88" s="61"/>
      <c r="F88" s="14"/>
      <c r="G88" s="14"/>
      <c r="H88" s="14">
        <f t="shared" si="66"/>
        <v>0</v>
      </c>
      <c r="I88" s="15">
        <f t="shared" si="67"/>
        <v>0</v>
      </c>
      <c r="J88" s="15">
        <f t="shared" ref="J88" si="69">IF(D88&gt;$D$6,$J$6*(D88-$D$6),0)</f>
        <v>0</v>
      </c>
      <c r="K88" s="15">
        <f t="shared" ref="K88" si="70">IF(SUM(I84:I88)&gt;J88,SUM(I84:I88),J88)</f>
        <v>0</v>
      </c>
    </row>
    <row r="89" spans="1:11" ht="13.5" customHeight="1" x14ac:dyDescent="0.25">
      <c r="A89" s="18">
        <f>'Grades 1-3'!A26</f>
        <v>45322</v>
      </c>
      <c r="B89" s="85">
        <f t="shared" si="29"/>
        <v>1</v>
      </c>
      <c r="C89" s="23"/>
      <c r="D89" s="13"/>
      <c r="E89" s="61"/>
      <c r="F89" s="14"/>
      <c r="G89" s="14"/>
      <c r="H89" s="14">
        <f t="shared" si="30"/>
        <v>0</v>
      </c>
      <c r="I89" s="15">
        <f t="shared" si="31"/>
        <v>0</v>
      </c>
      <c r="J89" s="15"/>
      <c r="K89" s="15"/>
    </row>
    <row r="90" spans="1:11" ht="13.5" customHeight="1" x14ac:dyDescent="0.25">
      <c r="A90" s="18"/>
      <c r="B90" s="86">
        <f t="shared" si="32"/>
        <v>2</v>
      </c>
      <c r="C90" s="23"/>
      <c r="D90" s="13"/>
      <c r="E90" s="61"/>
      <c r="F90" s="14"/>
      <c r="G90" s="14"/>
      <c r="H90" s="14">
        <f t="shared" si="30"/>
        <v>0</v>
      </c>
      <c r="I90" s="15">
        <f t="shared" si="31"/>
        <v>0</v>
      </c>
      <c r="J90" s="15"/>
      <c r="K90" s="15"/>
    </row>
    <row r="91" spans="1:11" ht="13.5" customHeight="1" x14ac:dyDescent="0.25">
      <c r="A91" s="18"/>
      <c r="B91" s="86">
        <f t="shared" si="33"/>
        <v>3</v>
      </c>
      <c r="C91" s="23"/>
      <c r="D91" s="13"/>
      <c r="E91" s="61"/>
      <c r="F91" s="14"/>
      <c r="G91" s="14"/>
      <c r="H91" s="14">
        <f t="shared" si="30"/>
        <v>0</v>
      </c>
      <c r="I91" s="15">
        <f t="shared" si="31"/>
        <v>0</v>
      </c>
      <c r="J91" s="15"/>
      <c r="K91" s="15"/>
    </row>
    <row r="92" spans="1:11" ht="13.5" customHeight="1" x14ac:dyDescent="0.25">
      <c r="A92" s="18"/>
      <c r="B92" s="86">
        <f t="shared" si="34"/>
        <v>4</v>
      </c>
      <c r="C92" s="23"/>
      <c r="D92" s="13"/>
      <c r="E92" s="61"/>
      <c r="F92" s="14"/>
      <c r="G92" s="14"/>
      <c r="H92" s="14">
        <f t="shared" si="30"/>
        <v>0</v>
      </c>
      <c r="I92" s="15">
        <f t="shared" si="31"/>
        <v>0</v>
      </c>
      <c r="J92" s="15"/>
      <c r="K92" s="15"/>
    </row>
    <row r="93" spans="1:11" ht="13.5" customHeight="1" x14ac:dyDescent="0.25">
      <c r="A93" s="18"/>
      <c r="B93" s="87">
        <f t="shared" si="35"/>
        <v>5</v>
      </c>
      <c r="C93" s="23"/>
      <c r="D93" s="13">
        <f t="shared" ref="D93" si="71">SUM(C89:C93)</f>
        <v>0</v>
      </c>
      <c r="E93" s="61"/>
      <c r="F93" s="14"/>
      <c r="G93" s="14"/>
      <c r="H93" s="14">
        <f t="shared" si="30"/>
        <v>0</v>
      </c>
      <c r="I93" s="15">
        <f t="shared" si="31"/>
        <v>0</v>
      </c>
      <c r="J93" s="15">
        <f t="shared" ref="J93" si="72">IF(D93&gt;$D$6,$J$6*(D93-$D$6),0)</f>
        <v>0</v>
      </c>
      <c r="K93" s="15">
        <f t="shared" ref="K93" si="73">IF(SUM(I89:I93)&gt;J93,SUM(I89:I93),J93)</f>
        <v>0</v>
      </c>
    </row>
    <row r="94" spans="1:11" ht="19.5" thickBot="1" x14ac:dyDescent="0.35">
      <c r="A94" s="92" t="s">
        <v>2</v>
      </c>
      <c r="B94" s="104"/>
      <c r="C94" s="97"/>
      <c r="D94" s="98"/>
      <c r="E94" s="98"/>
      <c r="F94" s="102"/>
      <c r="G94" s="102"/>
      <c r="H94" s="95"/>
      <c r="I94" s="99"/>
      <c r="J94" s="99"/>
      <c r="K94" s="100">
        <f>SUM(K9:K93)</f>
        <v>0</v>
      </c>
    </row>
    <row r="95" spans="1:11" ht="8.1" customHeight="1" thickTop="1" x14ac:dyDescent="0.25">
      <c r="A95" s="16"/>
      <c r="B95" s="78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57" t="s">
        <v>19</v>
      </c>
      <c r="B96" s="78"/>
      <c r="C96" s="1"/>
      <c r="D96" s="1"/>
      <c r="E96" s="1"/>
      <c r="F96" s="1"/>
      <c r="G96" s="1"/>
      <c r="H96" s="1"/>
      <c r="I96" s="1"/>
      <c r="J96" s="1"/>
      <c r="K96" s="1"/>
    </row>
    <row r="97" spans="1:11" ht="8.1" customHeight="1" x14ac:dyDescent="0.25">
      <c r="A97" s="16"/>
      <c r="B97" s="78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58" t="s">
        <v>21</v>
      </c>
      <c r="B98" s="78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59" t="s">
        <v>22</v>
      </c>
      <c r="B99" s="78"/>
      <c r="C99" s="1"/>
      <c r="D99" s="1"/>
      <c r="E99" s="1"/>
      <c r="F99" s="1"/>
      <c r="G99" s="1"/>
      <c r="H99" s="1"/>
      <c r="I99" s="1"/>
      <c r="J99" s="1"/>
      <c r="K99" s="1"/>
    </row>
    <row r="100" spans="1:11" ht="9.9499999999999993" customHeight="1" x14ac:dyDescent="0.25">
      <c r="A100" s="31"/>
      <c r="B100" s="79"/>
      <c r="D100" s="31"/>
      <c r="E100" s="31"/>
    </row>
    <row r="101" spans="1:11" x14ac:dyDescent="0.25">
      <c r="C101" s="34"/>
      <c r="E101" s="30"/>
    </row>
    <row r="102" spans="1:11" x14ac:dyDescent="0.25">
      <c r="A102" s="44" t="s">
        <v>13</v>
      </c>
      <c r="B102" s="81"/>
      <c r="C102" s="46"/>
      <c r="D102" s="46"/>
      <c r="E102" s="30"/>
      <c r="G102" s="47" t="s">
        <v>1</v>
      </c>
      <c r="H102" s="47"/>
    </row>
    <row r="103" spans="1:11" ht="9.9499999999999993" customHeight="1" x14ac:dyDescent="0.25">
      <c r="A103" s="31"/>
      <c r="B103" s="79"/>
      <c r="D103" s="31"/>
      <c r="E103" s="30"/>
    </row>
    <row r="104" spans="1:11" x14ac:dyDescent="0.25">
      <c r="A104" s="48"/>
      <c r="B104" s="82"/>
      <c r="C104" s="50"/>
      <c r="D104" s="51"/>
      <c r="E104" s="30"/>
    </row>
    <row r="105" spans="1:11" ht="17.25" x14ac:dyDescent="0.25">
      <c r="A105" s="44" t="s">
        <v>38</v>
      </c>
      <c r="B105" s="83"/>
      <c r="C105" s="67"/>
      <c r="D105" s="52"/>
      <c r="E105" s="30"/>
      <c r="G105" s="47" t="s">
        <v>1</v>
      </c>
      <c r="H105" s="47"/>
    </row>
    <row r="106" spans="1:11" x14ac:dyDescent="0.25">
      <c r="A106" s="53"/>
      <c r="B106" s="84"/>
      <c r="C106" s="55"/>
      <c r="D106" s="55"/>
      <c r="E106" s="30"/>
      <c r="G106" s="30"/>
      <c r="H106" s="30"/>
    </row>
    <row r="107" spans="1:11" ht="9.9499999999999993" customHeight="1" x14ac:dyDescent="0.25">
      <c r="A107" s="31"/>
      <c r="B107" s="79"/>
      <c r="D107" s="31"/>
      <c r="E107" s="31"/>
    </row>
    <row r="108" spans="1:11" x14ac:dyDescent="0.25">
      <c r="A108" s="31" t="s">
        <v>20</v>
      </c>
      <c r="B108" s="79"/>
      <c r="D108" s="31"/>
      <c r="E108" s="31"/>
    </row>
    <row r="109" spans="1:11" ht="18.75" x14ac:dyDescent="0.3">
      <c r="A109" s="118" t="str">
        <f>'Grades 6-8 NMS 1 FTE'!A126:G126</f>
        <v xml:space="preserve">   01-0000-0-1103-000-1110-1000-000-108</v>
      </c>
      <c r="B109" s="118"/>
      <c r="C109" s="118"/>
      <c r="D109" s="118"/>
      <c r="E109" s="118"/>
      <c r="F109" s="118"/>
    </row>
  </sheetData>
  <mergeCells count="6">
    <mergeCell ref="B1:K1"/>
    <mergeCell ref="A109:F109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6" fitToHeight="0" orientation="portrait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7"/>
  <sheetViews>
    <sheetView view="pageBreakPreview" zoomScaleNormal="115" zoomScaleSheetLayoutView="100" workbookViewId="0">
      <pane ySplit="8" topLeftCell="A111" activePane="bottomLeft" state="frozen"/>
      <selection activeCell="F25" sqref="F25"/>
      <selection pane="bottomLeft" activeCell="A130" sqref="A130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9" width="12.7109375" style="31" customWidth="1"/>
    <col min="10" max="10" width="16" style="31" bestFit="1" customWidth="1"/>
    <col min="11" max="16384" width="9.140625" style="31"/>
  </cols>
  <sheetData>
    <row r="1" spans="1:10" s="30" customFormat="1" ht="15.75" x14ac:dyDescent="0.25">
      <c r="A1" s="105" t="str">
        <f>'[3]Grades 7-8 Heron All FTE''s'!A1</f>
        <v>2021-22</v>
      </c>
      <c r="B1" s="123" t="s">
        <v>42</v>
      </c>
      <c r="C1" s="123"/>
      <c r="D1" s="123"/>
      <c r="E1" s="123"/>
      <c r="F1" s="123"/>
      <c r="G1" s="123"/>
      <c r="H1" s="123"/>
      <c r="I1" s="123"/>
      <c r="J1" s="123"/>
    </row>
    <row r="2" spans="1:10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0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0" s="40" customFormat="1" ht="30" x14ac:dyDescent="0.25">
      <c r="A5" s="2"/>
      <c r="B5" s="3"/>
      <c r="C5" s="120" t="s">
        <v>11</v>
      </c>
      <c r="D5" s="120"/>
      <c r="E5" s="24"/>
      <c r="F5" s="91"/>
      <c r="G5" s="91" t="s">
        <v>25</v>
      </c>
      <c r="H5" s="120" t="s">
        <v>26</v>
      </c>
      <c r="I5" s="120"/>
      <c r="J5" s="120"/>
    </row>
    <row r="6" spans="1:10" s="40" customFormat="1" ht="12.75" customHeight="1" x14ac:dyDescent="0.25">
      <c r="A6" s="6" t="s">
        <v>7</v>
      </c>
      <c r="B6" s="7"/>
      <c r="C6" s="91">
        <v>36</v>
      </c>
      <c r="D6" s="8" t="s">
        <v>15</v>
      </c>
      <c r="E6" s="24"/>
      <c r="F6" s="9"/>
      <c r="G6" s="9">
        <v>3</v>
      </c>
      <c r="H6" s="4"/>
      <c r="I6" s="9">
        <v>3</v>
      </c>
      <c r="J6" s="5"/>
    </row>
    <row r="7" spans="1:10" ht="12.75" customHeight="1" x14ac:dyDescent="0.25">
      <c r="A7" s="10"/>
      <c r="B7" s="11"/>
      <c r="C7" s="11" t="s">
        <v>17</v>
      </c>
      <c r="D7" s="11"/>
      <c r="E7" s="121"/>
      <c r="F7" s="12"/>
      <c r="G7" s="12"/>
      <c r="H7" s="10"/>
      <c r="I7" s="10"/>
      <c r="J7" s="10"/>
    </row>
    <row r="8" spans="1:10" ht="12.75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1"/>
      <c r="F8" s="12"/>
      <c r="G8" s="12"/>
      <c r="H8" s="10" t="s">
        <v>5</v>
      </c>
      <c r="I8" s="10" t="s">
        <v>8</v>
      </c>
      <c r="J8" s="10" t="s">
        <v>10</v>
      </c>
    </row>
    <row r="9" spans="1:10" ht="11.25" customHeight="1" x14ac:dyDescent="0.25">
      <c r="A9" s="18">
        <f>'Grades 1-3'!A10</f>
        <v>45299</v>
      </c>
      <c r="B9" s="88" t="s">
        <v>37</v>
      </c>
      <c r="C9" s="23"/>
      <c r="D9" s="13"/>
      <c r="E9" s="61"/>
      <c r="F9" s="14"/>
      <c r="G9" s="14">
        <f>IF(C9&gt;$C$6,(C9-$C$6)*$G$6,0)</f>
        <v>0</v>
      </c>
      <c r="H9" s="15">
        <f>G9</f>
        <v>0</v>
      </c>
      <c r="I9" s="15"/>
      <c r="J9" s="15"/>
    </row>
    <row r="10" spans="1:10" ht="11.25" customHeight="1" x14ac:dyDescent="0.25">
      <c r="A10" s="18"/>
      <c r="B10" s="77">
        <v>1</v>
      </c>
      <c r="C10" s="23"/>
      <c r="D10" s="13"/>
      <c r="E10" s="61"/>
      <c r="F10" s="14"/>
      <c r="G10" s="14">
        <f t="shared" ref="G10:G17" si="0">IF(C10&gt;$C$6,(C10-$C$6)*$G$6,0)</f>
        <v>0</v>
      </c>
      <c r="H10" s="15">
        <f t="shared" ref="H10:H17" si="1">G10</f>
        <v>0</v>
      </c>
      <c r="I10" s="15"/>
      <c r="J10" s="15"/>
    </row>
    <row r="11" spans="1:10" ht="11.25" customHeight="1" x14ac:dyDescent="0.25">
      <c r="A11" s="18"/>
      <c r="B11" s="77">
        <v>2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0" ht="11.25" customHeight="1" x14ac:dyDescent="0.25">
      <c r="A12" s="18"/>
      <c r="B12" s="77" t="s">
        <v>39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0" ht="11.25" customHeight="1" x14ac:dyDescent="0.25">
      <c r="A13" s="18"/>
      <c r="B13" s="77">
        <v>4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0" ht="11.25" customHeight="1" x14ac:dyDescent="0.25">
      <c r="A14" s="18"/>
      <c r="B14" s="77">
        <v>5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0" ht="11.25" customHeight="1" x14ac:dyDescent="0.25">
      <c r="A15" s="18"/>
      <c r="B15" s="77">
        <v>6</v>
      </c>
      <c r="C15" s="23"/>
      <c r="D15" s="13"/>
      <c r="E15" s="61"/>
      <c r="F15" s="14"/>
      <c r="G15" s="14">
        <f t="shared" si="0"/>
        <v>0</v>
      </c>
      <c r="H15" s="15">
        <f t="shared" si="1"/>
        <v>0</v>
      </c>
      <c r="I15" s="15"/>
      <c r="J15" s="15"/>
    </row>
    <row r="16" spans="1:10" ht="11.25" customHeight="1" x14ac:dyDescent="0.25">
      <c r="A16" s="18"/>
      <c r="B16" s="77">
        <v>7</v>
      </c>
      <c r="C16" s="23"/>
      <c r="D16" s="13">
        <f>SUM(C9:C16)</f>
        <v>0</v>
      </c>
      <c r="E16" s="61"/>
      <c r="F16" s="14"/>
      <c r="G16" s="14">
        <f t="shared" si="0"/>
        <v>0</v>
      </c>
      <c r="H16" s="15">
        <f t="shared" si="1"/>
        <v>0</v>
      </c>
      <c r="I16" s="15">
        <f>IF(D16&gt;(32*(8-(COUNTBLANK(C9:C16)))+2),((C9+C10+C11+C12+C13+C14+C15+C16)-(32*(8-(COUNTBLANK(C9:C16)))+2))*$I$6,0)</f>
        <v>0</v>
      </c>
      <c r="J16" s="15">
        <f>IF(SUM(H9:H16)&gt;I16,SUM(H9:H16),I16)</f>
        <v>0</v>
      </c>
    </row>
    <row r="17" spans="1:10" ht="11.25" customHeight="1" x14ac:dyDescent="0.25">
      <c r="A17" s="18">
        <f>'Grades 1-3'!A11</f>
        <v>45300</v>
      </c>
      <c r="B17" s="85" t="str">
        <f t="shared" ref="B17:B137" si="2">IF($B$9&gt;0,$B$9,0)</f>
        <v>0</v>
      </c>
      <c r="C17" s="23"/>
      <c r="D17" s="13"/>
      <c r="E17" s="61"/>
      <c r="F17" s="14"/>
      <c r="G17" s="14">
        <f t="shared" si="0"/>
        <v>0</v>
      </c>
      <c r="H17" s="15">
        <f t="shared" si="1"/>
        <v>0</v>
      </c>
      <c r="I17" s="15"/>
      <c r="J17" s="15"/>
    </row>
    <row r="18" spans="1:10" ht="11.25" customHeight="1" x14ac:dyDescent="0.25">
      <c r="A18" s="18"/>
      <c r="B18" s="86">
        <f t="shared" ref="B18" si="3">IF($B$10&gt;0,$B$10,0)</f>
        <v>1</v>
      </c>
      <c r="C18" s="23"/>
      <c r="D18" s="13"/>
      <c r="E18" s="61"/>
      <c r="F18" s="14"/>
      <c r="G18" s="14">
        <f t="shared" ref="G18:G36" si="4">IF(C18&gt;$C$6,(C18-$C$6)*$G$6,0)</f>
        <v>0</v>
      </c>
      <c r="H18" s="15">
        <f t="shared" ref="H18:H36" si="5">G18</f>
        <v>0</v>
      </c>
      <c r="I18" s="15"/>
      <c r="J18" s="15"/>
    </row>
    <row r="19" spans="1:10" ht="11.25" customHeight="1" x14ac:dyDescent="0.25">
      <c r="A19" s="18"/>
      <c r="B19" s="86">
        <f t="shared" ref="B19" si="6">IF($B$11&gt;0,$B$11,0)</f>
        <v>2</v>
      </c>
      <c r="C19" s="23"/>
      <c r="D19" s="13"/>
      <c r="E19" s="61"/>
      <c r="F19" s="14"/>
      <c r="G19" s="14">
        <f t="shared" si="4"/>
        <v>0</v>
      </c>
      <c r="H19" s="15">
        <f t="shared" si="5"/>
        <v>0</v>
      </c>
      <c r="I19" s="15"/>
      <c r="J19" s="15"/>
    </row>
    <row r="20" spans="1:10" ht="11.25" customHeight="1" x14ac:dyDescent="0.25">
      <c r="A20" s="18"/>
      <c r="B20" s="86" t="str">
        <f>IF($B$12&gt;0,$B$12,0)</f>
        <v>3</v>
      </c>
      <c r="C20" s="23"/>
      <c r="D20" s="13"/>
      <c r="E20" s="61"/>
      <c r="F20" s="14"/>
      <c r="G20" s="14">
        <f t="shared" si="4"/>
        <v>0</v>
      </c>
      <c r="H20" s="15">
        <f t="shared" si="5"/>
        <v>0</v>
      </c>
      <c r="I20" s="15"/>
      <c r="J20" s="15"/>
    </row>
    <row r="21" spans="1:10" ht="11.25" customHeight="1" x14ac:dyDescent="0.25">
      <c r="A21" s="18"/>
      <c r="B21" s="86">
        <f>IF($B$13&gt;0,$B$13,0)</f>
        <v>4</v>
      </c>
      <c r="C21" s="23"/>
      <c r="D21" s="13"/>
      <c r="E21" s="61"/>
      <c r="F21" s="14"/>
      <c r="G21" s="14">
        <f t="shared" si="4"/>
        <v>0</v>
      </c>
      <c r="H21" s="15">
        <f t="shared" si="5"/>
        <v>0</v>
      </c>
      <c r="I21" s="15"/>
      <c r="J21" s="15"/>
    </row>
    <row r="22" spans="1:10" ht="11.25" customHeight="1" x14ac:dyDescent="0.25">
      <c r="A22" s="18"/>
      <c r="B22" s="86">
        <f>IF($B$14&gt;0,$B$14,0)</f>
        <v>5</v>
      </c>
      <c r="C22" s="23"/>
      <c r="D22" s="13"/>
      <c r="E22" s="61"/>
      <c r="F22" s="14"/>
      <c r="G22" s="14">
        <f t="shared" si="4"/>
        <v>0</v>
      </c>
      <c r="H22" s="15">
        <f t="shared" si="5"/>
        <v>0</v>
      </c>
      <c r="I22" s="15"/>
      <c r="J22" s="15"/>
    </row>
    <row r="23" spans="1:10" ht="11.25" customHeight="1" x14ac:dyDescent="0.25">
      <c r="A23" s="18"/>
      <c r="B23" s="86">
        <f t="shared" ref="B23" si="7">IF($B$15&gt;0,$B$15,0)</f>
        <v>6</v>
      </c>
      <c r="C23" s="23"/>
      <c r="D23" s="13"/>
      <c r="E23" s="61"/>
      <c r="F23" s="14"/>
      <c r="G23" s="14">
        <f t="shared" si="4"/>
        <v>0</v>
      </c>
      <c r="H23" s="15">
        <f t="shared" si="5"/>
        <v>0</v>
      </c>
      <c r="I23" s="15"/>
      <c r="J23" s="15"/>
    </row>
    <row r="24" spans="1:10" ht="11.25" customHeight="1" x14ac:dyDescent="0.25">
      <c r="A24" s="18"/>
      <c r="B24" s="87">
        <f>IF($B$16&gt;0,$B$16,0)</f>
        <v>7</v>
      </c>
      <c r="C24" s="23"/>
      <c r="D24" s="13">
        <f t="shared" ref="D24" si="8">SUM(C17:C24)</f>
        <v>0</v>
      </c>
      <c r="E24" s="61"/>
      <c r="F24" s="14"/>
      <c r="G24" s="14">
        <f t="shared" si="4"/>
        <v>0</v>
      </c>
      <c r="H24" s="15">
        <f t="shared" si="5"/>
        <v>0</v>
      </c>
      <c r="I24" s="15">
        <f t="shared" ref="I24" si="9">IF(D24&gt;(32*(8-(COUNTBLANK(C17:C24)))+2),((C17+C18+C19+C20+C21+C22+C23+C24)-(32*(8-(COUNTBLANK(C17:C24)))+2))*$I$6,0)</f>
        <v>0</v>
      </c>
      <c r="J24" s="15">
        <f t="shared" ref="J24" si="10">IF(SUM(H17:H24)&gt;I24,SUM(H17:H24),I24)</f>
        <v>0</v>
      </c>
    </row>
    <row r="25" spans="1:10" ht="11.25" customHeight="1" x14ac:dyDescent="0.25">
      <c r="A25" s="18">
        <f>'Grades 1-3'!A12</f>
        <v>45301</v>
      </c>
      <c r="B25" s="85" t="str">
        <f t="shared" si="2"/>
        <v>0</v>
      </c>
      <c r="C25" s="23"/>
      <c r="D25" s="13"/>
      <c r="E25" s="61"/>
      <c r="F25" s="14"/>
      <c r="G25" s="14">
        <f t="shared" si="4"/>
        <v>0</v>
      </c>
      <c r="H25" s="15">
        <f t="shared" si="5"/>
        <v>0</v>
      </c>
      <c r="I25" s="15"/>
      <c r="J25" s="15"/>
    </row>
    <row r="26" spans="1:10" ht="11.25" customHeight="1" x14ac:dyDescent="0.25">
      <c r="A26" s="18"/>
      <c r="B26" s="86">
        <f t="shared" ref="B26" si="11">IF($B$10&gt;0,$B$10,0)</f>
        <v>1</v>
      </c>
      <c r="C26" s="23"/>
      <c r="D26" s="13"/>
      <c r="E26" s="61"/>
      <c r="F26" s="14"/>
      <c r="G26" s="14">
        <f t="shared" si="4"/>
        <v>0</v>
      </c>
      <c r="H26" s="15">
        <f t="shared" si="5"/>
        <v>0</v>
      </c>
      <c r="I26" s="15"/>
      <c r="J26" s="15"/>
    </row>
    <row r="27" spans="1:10" ht="11.25" customHeight="1" x14ac:dyDescent="0.25">
      <c r="A27" s="18"/>
      <c r="B27" s="86">
        <f t="shared" ref="B27" si="12">IF($B$11&gt;0,$B$11,0)</f>
        <v>2</v>
      </c>
      <c r="C27" s="23"/>
      <c r="D27" s="13"/>
      <c r="E27" s="61"/>
      <c r="F27" s="14"/>
      <c r="G27" s="14">
        <f t="shared" si="4"/>
        <v>0</v>
      </c>
      <c r="H27" s="15">
        <f t="shared" si="5"/>
        <v>0</v>
      </c>
      <c r="I27" s="15"/>
      <c r="J27" s="15"/>
    </row>
    <row r="28" spans="1:10" ht="11.25" customHeight="1" x14ac:dyDescent="0.25">
      <c r="A28" s="18"/>
      <c r="B28" s="86" t="str">
        <f>IF($B$12&gt;0,$B$12,0)</f>
        <v>3</v>
      </c>
      <c r="C28" s="23"/>
      <c r="D28" s="13"/>
      <c r="E28" s="61"/>
      <c r="F28" s="14"/>
      <c r="G28" s="14">
        <f t="shared" si="4"/>
        <v>0</v>
      </c>
      <c r="H28" s="15">
        <f t="shared" si="5"/>
        <v>0</v>
      </c>
      <c r="I28" s="15"/>
      <c r="J28" s="15"/>
    </row>
    <row r="29" spans="1:10" ht="11.25" customHeight="1" x14ac:dyDescent="0.25">
      <c r="A29" s="18"/>
      <c r="B29" s="86">
        <f>IF($B$13&gt;0,$B$13,0)</f>
        <v>4</v>
      </c>
      <c r="C29" s="23"/>
      <c r="D29" s="13"/>
      <c r="E29" s="61"/>
      <c r="F29" s="14"/>
      <c r="G29" s="14">
        <f t="shared" si="4"/>
        <v>0</v>
      </c>
      <c r="H29" s="15">
        <f t="shared" si="5"/>
        <v>0</v>
      </c>
      <c r="I29" s="15"/>
      <c r="J29" s="15"/>
    </row>
    <row r="30" spans="1:10" ht="11.25" customHeight="1" x14ac:dyDescent="0.25">
      <c r="A30" s="18"/>
      <c r="B30" s="86">
        <f>IF($B$14&gt;0,$B$14,0)</f>
        <v>5</v>
      </c>
      <c r="C30" s="23"/>
      <c r="D30" s="13"/>
      <c r="E30" s="61"/>
      <c r="F30" s="14"/>
      <c r="G30" s="14">
        <f t="shared" si="4"/>
        <v>0</v>
      </c>
      <c r="H30" s="15">
        <f t="shared" si="5"/>
        <v>0</v>
      </c>
      <c r="I30" s="15"/>
      <c r="J30" s="15"/>
    </row>
    <row r="31" spans="1:10" ht="11.25" customHeight="1" x14ac:dyDescent="0.25">
      <c r="A31" s="18"/>
      <c r="B31" s="86">
        <f t="shared" ref="B31" si="13">IF($B$15&gt;0,$B$15,0)</f>
        <v>6</v>
      </c>
      <c r="C31" s="23"/>
      <c r="D31" s="13"/>
      <c r="E31" s="61"/>
      <c r="F31" s="14"/>
      <c r="G31" s="14">
        <f t="shared" si="4"/>
        <v>0</v>
      </c>
      <c r="H31" s="15">
        <f t="shared" si="5"/>
        <v>0</v>
      </c>
      <c r="I31" s="15"/>
      <c r="J31" s="15"/>
    </row>
    <row r="32" spans="1:10" ht="11.25" customHeight="1" x14ac:dyDescent="0.25">
      <c r="A32" s="18"/>
      <c r="B32" s="87">
        <f>IF($B$16&gt;0,$B$16,0)</f>
        <v>7</v>
      </c>
      <c r="C32" s="23"/>
      <c r="D32" s="13">
        <f t="shared" ref="D32" si="14">SUM(C25:C32)</f>
        <v>0</v>
      </c>
      <c r="E32" s="61"/>
      <c r="F32" s="14"/>
      <c r="G32" s="14">
        <f t="shared" si="4"/>
        <v>0</v>
      </c>
      <c r="H32" s="15">
        <f t="shared" si="5"/>
        <v>0</v>
      </c>
      <c r="I32" s="15">
        <f t="shared" ref="I32" si="15">IF(D32&gt;(32*(8-(COUNTBLANK(C25:C32)))+2),((C25+C26+C27+C28+C29+C30+C31+C32)-(32*(8-(COUNTBLANK(C25:C32)))+2))*$I$6,0)</f>
        <v>0</v>
      </c>
      <c r="J32" s="15">
        <f t="shared" ref="J32" si="16">IF(SUM(H25:H32)&gt;I32,SUM(H25:H32),I32)</f>
        <v>0</v>
      </c>
    </row>
    <row r="33" spans="1:10" ht="11.25" customHeight="1" x14ac:dyDescent="0.25">
      <c r="A33" s="18">
        <f>'Grades 1-3'!A13</f>
        <v>45302</v>
      </c>
      <c r="B33" s="85" t="str">
        <f t="shared" si="2"/>
        <v>0</v>
      </c>
      <c r="C33" s="23"/>
      <c r="D33" s="13"/>
      <c r="E33" s="61"/>
      <c r="F33" s="14"/>
      <c r="G33" s="14">
        <f t="shared" si="4"/>
        <v>0</v>
      </c>
      <c r="H33" s="15">
        <f t="shared" si="5"/>
        <v>0</v>
      </c>
      <c r="I33" s="15"/>
      <c r="J33" s="15"/>
    </row>
    <row r="34" spans="1:10" ht="11.25" customHeight="1" x14ac:dyDescent="0.25">
      <c r="A34" s="18"/>
      <c r="B34" s="86">
        <f t="shared" ref="B34" si="17">IF($B$10&gt;0,$B$10,0)</f>
        <v>1</v>
      </c>
      <c r="C34" s="23"/>
      <c r="D34" s="13"/>
      <c r="E34" s="61"/>
      <c r="F34" s="14"/>
      <c r="G34" s="14">
        <f t="shared" si="4"/>
        <v>0</v>
      </c>
      <c r="H34" s="15">
        <f t="shared" si="5"/>
        <v>0</v>
      </c>
      <c r="I34" s="15"/>
      <c r="J34" s="15"/>
    </row>
    <row r="35" spans="1:10" ht="11.25" customHeight="1" x14ac:dyDescent="0.25">
      <c r="A35" s="18"/>
      <c r="B35" s="86">
        <f t="shared" ref="B35" si="18">IF($B$11&gt;0,$B$11,0)</f>
        <v>2</v>
      </c>
      <c r="C35" s="23"/>
      <c r="D35" s="13"/>
      <c r="E35" s="61"/>
      <c r="F35" s="14"/>
      <c r="G35" s="14">
        <f t="shared" si="4"/>
        <v>0</v>
      </c>
      <c r="H35" s="15">
        <f t="shared" si="5"/>
        <v>0</v>
      </c>
      <c r="I35" s="15"/>
      <c r="J35" s="15"/>
    </row>
    <row r="36" spans="1:10" ht="11.25" customHeight="1" x14ac:dyDescent="0.25">
      <c r="A36" s="18"/>
      <c r="B36" s="86" t="str">
        <f>IF($B$12&gt;0,$B$12,0)</f>
        <v>3</v>
      </c>
      <c r="C36" s="23"/>
      <c r="D36" s="13"/>
      <c r="E36" s="61"/>
      <c r="F36" s="14"/>
      <c r="G36" s="14">
        <f t="shared" si="4"/>
        <v>0</v>
      </c>
      <c r="H36" s="15">
        <f t="shared" si="5"/>
        <v>0</v>
      </c>
      <c r="I36" s="15"/>
      <c r="J36" s="15"/>
    </row>
    <row r="37" spans="1:10" ht="11.25" customHeight="1" x14ac:dyDescent="0.25">
      <c r="A37" s="18"/>
      <c r="B37" s="86">
        <f>IF($B$13&gt;0,$B$13,0)</f>
        <v>4</v>
      </c>
      <c r="C37" s="23"/>
      <c r="D37" s="13"/>
      <c r="E37" s="61"/>
      <c r="F37" s="14"/>
      <c r="G37" s="14">
        <f t="shared" ref="G37:G100" si="19">IF(C37&gt;$C$6,(C37-$C$6)*$G$6,0)</f>
        <v>0</v>
      </c>
      <c r="H37" s="15">
        <f t="shared" ref="H37:H100" si="20">G37</f>
        <v>0</v>
      </c>
      <c r="I37" s="15"/>
      <c r="J37" s="15"/>
    </row>
    <row r="38" spans="1:10" ht="11.25" customHeight="1" x14ac:dyDescent="0.25">
      <c r="A38" s="18"/>
      <c r="B38" s="86">
        <f>IF($B$14&gt;0,$B$14,0)</f>
        <v>5</v>
      </c>
      <c r="C38" s="23"/>
      <c r="D38" s="13"/>
      <c r="E38" s="61"/>
      <c r="F38" s="14"/>
      <c r="G38" s="14">
        <f t="shared" si="19"/>
        <v>0</v>
      </c>
      <c r="H38" s="15">
        <f t="shared" si="20"/>
        <v>0</v>
      </c>
      <c r="I38" s="15"/>
      <c r="J38" s="15"/>
    </row>
    <row r="39" spans="1:10" ht="11.25" customHeight="1" x14ac:dyDescent="0.25">
      <c r="A39" s="18"/>
      <c r="B39" s="86">
        <f t="shared" ref="B39" si="21">IF($B$15&gt;0,$B$15,0)</f>
        <v>6</v>
      </c>
      <c r="C39" s="23"/>
      <c r="D39" s="13"/>
      <c r="E39" s="61"/>
      <c r="F39" s="14"/>
      <c r="G39" s="14">
        <f t="shared" si="19"/>
        <v>0</v>
      </c>
      <c r="H39" s="15">
        <f t="shared" si="20"/>
        <v>0</v>
      </c>
      <c r="I39" s="15"/>
      <c r="J39" s="15"/>
    </row>
    <row r="40" spans="1:10" ht="11.25" customHeight="1" x14ac:dyDescent="0.25">
      <c r="A40" s="18"/>
      <c r="B40" s="87">
        <f>IF($B$16&gt;0,$B$16,0)</f>
        <v>7</v>
      </c>
      <c r="C40" s="23"/>
      <c r="D40" s="13">
        <f t="shared" ref="D40" si="22">SUM(C33:C40)</f>
        <v>0</v>
      </c>
      <c r="E40" s="61"/>
      <c r="F40" s="14"/>
      <c r="G40" s="14">
        <f t="shared" si="19"/>
        <v>0</v>
      </c>
      <c r="H40" s="15">
        <f t="shared" si="20"/>
        <v>0</v>
      </c>
      <c r="I40" s="15">
        <f t="shared" ref="I40" si="23">IF(D40&gt;(32*(8-(COUNTBLANK(C33:C40)))+2),((C33+C34+C35+C36+C37+C38+C39+C40)-(32*(8-(COUNTBLANK(C33:C40)))+2))*$I$6,0)</f>
        <v>0</v>
      </c>
      <c r="J40" s="15">
        <f t="shared" ref="J40" si="24">IF(SUM(H33:H40)&gt;I40,SUM(H33:H40),I40)</f>
        <v>0</v>
      </c>
    </row>
    <row r="41" spans="1:10" ht="11.25" customHeight="1" x14ac:dyDescent="0.25">
      <c r="A41" s="18">
        <f>'Grades 1-3'!A14</f>
        <v>45303</v>
      </c>
      <c r="B41" s="85" t="str">
        <f t="shared" si="2"/>
        <v>0</v>
      </c>
      <c r="C41" s="23"/>
      <c r="D41" s="13"/>
      <c r="E41" s="61"/>
      <c r="F41" s="14"/>
      <c r="G41" s="14">
        <f t="shared" si="19"/>
        <v>0</v>
      </c>
      <c r="H41" s="15">
        <f t="shared" si="20"/>
        <v>0</v>
      </c>
      <c r="I41" s="15"/>
      <c r="J41" s="15"/>
    </row>
    <row r="42" spans="1:10" ht="11.25" customHeight="1" x14ac:dyDescent="0.25">
      <c r="A42" s="18"/>
      <c r="B42" s="86">
        <f t="shared" ref="B42" si="25">IF($B$10&gt;0,$B$10,0)</f>
        <v>1</v>
      </c>
      <c r="C42" s="23"/>
      <c r="D42" s="13"/>
      <c r="E42" s="61"/>
      <c r="F42" s="14"/>
      <c r="G42" s="14">
        <f t="shared" si="19"/>
        <v>0</v>
      </c>
      <c r="H42" s="15">
        <f t="shared" si="20"/>
        <v>0</v>
      </c>
      <c r="I42" s="15"/>
      <c r="J42" s="15"/>
    </row>
    <row r="43" spans="1:10" ht="11.25" customHeight="1" x14ac:dyDescent="0.25">
      <c r="A43" s="18"/>
      <c r="B43" s="86">
        <f t="shared" ref="B43" si="26">IF($B$11&gt;0,$B$11,0)</f>
        <v>2</v>
      </c>
      <c r="C43" s="23"/>
      <c r="D43" s="13"/>
      <c r="E43" s="61"/>
      <c r="F43" s="14"/>
      <c r="G43" s="14">
        <f t="shared" si="19"/>
        <v>0</v>
      </c>
      <c r="H43" s="15">
        <f t="shared" si="20"/>
        <v>0</v>
      </c>
      <c r="I43" s="15"/>
      <c r="J43" s="15"/>
    </row>
    <row r="44" spans="1:10" ht="11.25" customHeight="1" x14ac:dyDescent="0.25">
      <c r="A44" s="18"/>
      <c r="B44" s="86" t="str">
        <f>IF($B$12&gt;0,$B$12,0)</f>
        <v>3</v>
      </c>
      <c r="C44" s="23"/>
      <c r="D44" s="13"/>
      <c r="E44" s="61"/>
      <c r="F44" s="14"/>
      <c r="G44" s="14">
        <f t="shared" si="19"/>
        <v>0</v>
      </c>
      <c r="H44" s="15">
        <f t="shared" si="20"/>
        <v>0</v>
      </c>
      <c r="I44" s="15"/>
      <c r="J44" s="15"/>
    </row>
    <row r="45" spans="1:10" ht="11.25" customHeight="1" x14ac:dyDescent="0.25">
      <c r="A45" s="18"/>
      <c r="B45" s="86">
        <f>IF($B$13&gt;0,$B$13,0)</f>
        <v>4</v>
      </c>
      <c r="C45" s="23"/>
      <c r="D45" s="13"/>
      <c r="E45" s="61"/>
      <c r="F45" s="14"/>
      <c r="G45" s="14">
        <f t="shared" si="19"/>
        <v>0</v>
      </c>
      <c r="H45" s="15">
        <f t="shared" si="20"/>
        <v>0</v>
      </c>
      <c r="I45" s="15"/>
      <c r="J45" s="15"/>
    </row>
    <row r="46" spans="1:10" ht="11.25" customHeight="1" x14ac:dyDescent="0.25">
      <c r="A46" s="18"/>
      <c r="B46" s="86">
        <f>IF($B$14&gt;0,$B$14,0)</f>
        <v>5</v>
      </c>
      <c r="C46" s="23"/>
      <c r="D46" s="13"/>
      <c r="E46" s="61"/>
      <c r="F46" s="14"/>
      <c r="G46" s="14">
        <f t="shared" si="19"/>
        <v>0</v>
      </c>
      <c r="H46" s="15">
        <f t="shared" si="20"/>
        <v>0</v>
      </c>
      <c r="I46" s="15"/>
      <c r="J46" s="15"/>
    </row>
    <row r="47" spans="1:10" ht="11.25" customHeight="1" x14ac:dyDescent="0.25">
      <c r="A47" s="18"/>
      <c r="B47" s="86">
        <f t="shared" ref="B47" si="27">IF($B$15&gt;0,$B$15,0)</f>
        <v>6</v>
      </c>
      <c r="C47" s="23"/>
      <c r="D47" s="13"/>
      <c r="E47" s="61"/>
      <c r="F47" s="14"/>
      <c r="G47" s="14">
        <f t="shared" si="19"/>
        <v>0</v>
      </c>
      <c r="H47" s="15">
        <f t="shared" si="20"/>
        <v>0</v>
      </c>
      <c r="I47" s="15"/>
      <c r="J47" s="15"/>
    </row>
    <row r="48" spans="1:10" ht="11.25" customHeight="1" x14ac:dyDescent="0.25">
      <c r="A48" s="18"/>
      <c r="B48" s="87">
        <f>IF($B$16&gt;0,$B$16,0)</f>
        <v>7</v>
      </c>
      <c r="C48" s="23"/>
      <c r="D48" s="13">
        <f t="shared" ref="D48" si="28">SUM(C41:C48)</f>
        <v>0</v>
      </c>
      <c r="E48" s="61"/>
      <c r="F48" s="14"/>
      <c r="G48" s="14">
        <f t="shared" si="19"/>
        <v>0</v>
      </c>
      <c r="H48" s="15">
        <f t="shared" si="20"/>
        <v>0</v>
      </c>
      <c r="I48" s="15">
        <f t="shared" ref="I48" si="29">IF(D48&gt;(32*(8-(COUNTBLANK(C41:C48)))+2),((C41+C42+C43+C44+C45+C46+C47+C48)-(32*(8-(COUNTBLANK(C41:C48)))+2))*$I$6,0)</f>
        <v>0</v>
      </c>
      <c r="J48" s="15">
        <f t="shared" ref="J48" si="30">IF(SUM(H41:H48)&gt;I48,SUM(H41:H48),I48)</f>
        <v>0</v>
      </c>
    </row>
    <row r="49" spans="1:10" ht="11.25" customHeight="1" x14ac:dyDescent="0.25">
      <c r="A49" s="18">
        <f>'Grades 1-3'!A15</f>
        <v>45307</v>
      </c>
      <c r="B49" s="85" t="str">
        <f t="shared" si="2"/>
        <v>0</v>
      </c>
      <c r="C49" s="23"/>
      <c r="D49" s="13"/>
      <c r="E49" s="61"/>
      <c r="F49" s="14"/>
      <c r="G49" s="14">
        <f t="shared" si="19"/>
        <v>0</v>
      </c>
      <c r="H49" s="15">
        <f t="shared" si="20"/>
        <v>0</v>
      </c>
      <c r="I49" s="15"/>
      <c r="J49" s="15"/>
    </row>
    <row r="50" spans="1:10" ht="11.25" customHeight="1" x14ac:dyDescent="0.25">
      <c r="A50" s="18"/>
      <c r="B50" s="86">
        <f t="shared" ref="B50:B106" si="31">IF($B$10&gt;0,$B$10,0)</f>
        <v>1</v>
      </c>
      <c r="C50" s="23"/>
      <c r="D50" s="13"/>
      <c r="E50" s="61"/>
      <c r="F50" s="14"/>
      <c r="G50" s="14">
        <f t="shared" si="19"/>
        <v>0</v>
      </c>
      <c r="H50" s="15">
        <f t="shared" si="20"/>
        <v>0</v>
      </c>
      <c r="I50" s="15"/>
      <c r="J50" s="15"/>
    </row>
    <row r="51" spans="1:10" ht="11.25" customHeight="1" x14ac:dyDescent="0.25">
      <c r="A51" s="18"/>
      <c r="B51" s="86">
        <f t="shared" ref="B51:B107" si="32">IF($B$11&gt;0,$B$11,0)</f>
        <v>2</v>
      </c>
      <c r="C51" s="23"/>
      <c r="D51" s="13"/>
      <c r="E51" s="61"/>
      <c r="F51" s="14"/>
      <c r="G51" s="14">
        <f t="shared" si="19"/>
        <v>0</v>
      </c>
      <c r="H51" s="15">
        <f t="shared" si="20"/>
        <v>0</v>
      </c>
      <c r="I51" s="15"/>
      <c r="J51" s="15"/>
    </row>
    <row r="52" spans="1:10" ht="11.25" customHeight="1" x14ac:dyDescent="0.25">
      <c r="A52" s="18"/>
      <c r="B52" s="86" t="str">
        <f t="shared" ref="B52" si="33">IF($B$12&gt;0,$B$12,0)</f>
        <v>3</v>
      </c>
      <c r="C52" s="23"/>
      <c r="D52" s="13"/>
      <c r="E52" s="61"/>
      <c r="F52" s="14"/>
      <c r="G52" s="14">
        <f t="shared" si="19"/>
        <v>0</v>
      </c>
      <c r="H52" s="15">
        <f t="shared" si="20"/>
        <v>0</v>
      </c>
      <c r="I52" s="15"/>
      <c r="J52" s="15"/>
    </row>
    <row r="53" spans="1:10" ht="11.25" customHeight="1" x14ac:dyDescent="0.25">
      <c r="A53" s="18"/>
      <c r="B53" s="86">
        <f t="shared" ref="B53" si="34">IF($B$13&gt;0,$B$13,0)</f>
        <v>4</v>
      </c>
      <c r="C53" s="23"/>
      <c r="D53" s="13"/>
      <c r="E53" s="61"/>
      <c r="F53" s="14"/>
      <c r="G53" s="14">
        <f t="shared" si="19"/>
        <v>0</v>
      </c>
      <c r="H53" s="15">
        <f t="shared" si="20"/>
        <v>0</v>
      </c>
      <c r="I53" s="15"/>
      <c r="J53" s="15"/>
    </row>
    <row r="54" spans="1:10" ht="11.25" customHeight="1" x14ac:dyDescent="0.25">
      <c r="A54" s="18"/>
      <c r="B54" s="86">
        <f t="shared" ref="B54" si="35">IF($B$14&gt;0,$B$14,0)</f>
        <v>5</v>
      </c>
      <c r="C54" s="23"/>
      <c r="D54" s="13"/>
      <c r="E54" s="61"/>
      <c r="F54" s="14"/>
      <c r="G54" s="14">
        <f t="shared" si="19"/>
        <v>0</v>
      </c>
      <c r="H54" s="15">
        <f t="shared" si="20"/>
        <v>0</v>
      </c>
      <c r="I54" s="15"/>
      <c r="J54" s="15"/>
    </row>
    <row r="55" spans="1:10" ht="11.25" customHeight="1" x14ac:dyDescent="0.25">
      <c r="A55" s="18"/>
      <c r="B55" s="86">
        <f t="shared" ref="B55:B111" si="36">IF($B$15&gt;0,$B$15,0)</f>
        <v>6</v>
      </c>
      <c r="C55" s="23"/>
      <c r="D55" s="13"/>
      <c r="E55" s="61"/>
      <c r="F55" s="14"/>
      <c r="G55" s="14">
        <f t="shared" si="19"/>
        <v>0</v>
      </c>
      <c r="H55" s="15">
        <f t="shared" si="20"/>
        <v>0</v>
      </c>
      <c r="I55" s="15"/>
      <c r="J55" s="15"/>
    </row>
    <row r="56" spans="1:10" ht="11.25" customHeight="1" x14ac:dyDescent="0.25">
      <c r="A56" s="18"/>
      <c r="B56" s="87">
        <f t="shared" ref="B56" si="37">IF($B$16&gt;0,$B$16,0)</f>
        <v>7</v>
      </c>
      <c r="C56" s="23"/>
      <c r="D56" s="13">
        <f t="shared" ref="D56" si="38">SUM(C49:C56)</f>
        <v>0</v>
      </c>
      <c r="E56" s="61"/>
      <c r="F56" s="14"/>
      <c r="G56" s="14">
        <f t="shared" si="19"/>
        <v>0</v>
      </c>
      <c r="H56" s="15">
        <f t="shared" si="20"/>
        <v>0</v>
      </c>
      <c r="I56" s="15">
        <f t="shared" ref="I56" si="39">IF(D56&gt;(32*(8-(COUNTBLANK(C49:C56)))+2),((C49+C50+C51+C52+C53+C54+C55+C56)-(32*(8-(COUNTBLANK(C49:C56)))+2))*$I$6,0)</f>
        <v>0</v>
      </c>
      <c r="J56" s="15">
        <f t="shared" ref="J56" si="40">IF(SUM(H49:H56)&gt;I56,SUM(H49:H56),I56)</f>
        <v>0</v>
      </c>
    </row>
    <row r="57" spans="1:10" ht="11.25" customHeight="1" x14ac:dyDescent="0.25">
      <c r="A57" s="18">
        <f>'Grades 1-3'!A16</f>
        <v>45308</v>
      </c>
      <c r="B57" s="85" t="str">
        <f t="shared" si="2"/>
        <v>0</v>
      </c>
      <c r="C57" s="23"/>
      <c r="D57" s="13"/>
      <c r="E57" s="61"/>
      <c r="F57" s="14"/>
      <c r="G57" s="14">
        <f t="shared" si="19"/>
        <v>0</v>
      </c>
      <c r="H57" s="15">
        <f t="shared" si="20"/>
        <v>0</v>
      </c>
      <c r="I57" s="15"/>
      <c r="J57" s="15"/>
    </row>
    <row r="58" spans="1:10" ht="11.25" customHeight="1" x14ac:dyDescent="0.25">
      <c r="A58" s="18"/>
      <c r="B58" s="86">
        <f t="shared" si="31"/>
        <v>1</v>
      </c>
      <c r="C58" s="23"/>
      <c r="D58" s="13"/>
      <c r="E58" s="61"/>
      <c r="F58" s="14"/>
      <c r="G58" s="14">
        <f t="shared" si="19"/>
        <v>0</v>
      </c>
      <c r="H58" s="15">
        <f t="shared" si="20"/>
        <v>0</v>
      </c>
      <c r="I58" s="15"/>
      <c r="J58" s="15"/>
    </row>
    <row r="59" spans="1:10" ht="11.25" customHeight="1" x14ac:dyDescent="0.25">
      <c r="A59" s="18"/>
      <c r="B59" s="86">
        <f t="shared" si="32"/>
        <v>2</v>
      </c>
      <c r="C59" s="23"/>
      <c r="D59" s="13"/>
      <c r="E59" s="61"/>
      <c r="F59" s="14"/>
      <c r="G59" s="14">
        <f t="shared" si="19"/>
        <v>0</v>
      </c>
      <c r="H59" s="15">
        <f t="shared" si="20"/>
        <v>0</v>
      </c>
      <c r="I59" s="15"/>
      <c r="J59" s="15"/>
    </row>
    <row r="60" spans="1:10" ht="11.25" customHeight="1" x14ac:dyDescent="0.25">
      <c r="A60" s="18"/>
      <c r="B60" s="86" t="str">
        <f t="shared" ref="B60" si="41">IF($B$12&gt;0,$B$12,0)</f>
        <v>3</v>
      </c>
      <c r="C60" s="23"/>
      <c r="D60" s="13"/>
      <c r="E60" s="61"/>
      <c r="F60" s="14"/>
      <c r="G60" s="14">
        <f t="shared" si="19"/>
        <v>0</v>
      </c>
      <c r="H60" s="15">
        <f t="shared" si="20"/>
        <v>0</v>
      </c>
      <c r="I60" s="15"/>
      <c r="J60" s="15"/>
    </row>
    <row r="61" spans="1:10" ht="11.25" customHeight="1" x14ac:dyDescent="0.25">
      <c r="A61" s="18"/>
      <c r="B61" s="86">
        <f t="shared" ref="B61" si="42">IF($B$13&gt;0,$B$13,0)</f>
        <v>4</v>
      </c>
      <c r="C61" s="23"/>
      <c r="D61" s="13"/>
      <c r="E61" s="61"/>
      <c r="F61" s="14"/>
      <c r="G61" s="14">
        <f t="shared" si="19"/>
        <v>0</v>
      </c>
      <c r="H61" s="15">
        <f t="shared" si="20"/>
        <v>0</v>
      </c>
      <c r="I61" s="15"/>
      <c r="J61" s="15"/>
    </row>
    <row r="62" spans="1:10" ht="11.25" customHeight="1" x14ac:dyDescent="0.25">
      <c r="A62" s="18"/>
      <c r="B62" s="86">
        <f t="shared" ref="B62" si="43">IF($B$14&gt;0,$B$14,0)</f>
        <v>5</v>
      </c>
      <c r="C62" s="23"/>
      <c r="D62" s="13"/>
      <c r="E62" s="61"/>
      <c r="F62" s="14"/>
      <c r="G62" s="14">
        <f t="shared" si="19"/>
        <v>0</v>
      </c>
      <c r="H62" s="15">
        <f t="shared" si="20"/>
        <v>0</v>
      </c>
      <c r="I62" s="15"/>
      <c r="J62" s="15"/>
    </row>
    <row r="63" spans="1:10" ht="11.25" customHeight="1" x14ac:dyDescent="0.25">
      <c r="A63" s="18"/>
      <c r="B63" s="86">
        <f t="shared" si="36"/>
        <v>6</v>
      </c>
      <c r="C63" s="23"/>
      <c r="D63" s="13"/>
      <c r="E63" s="61"/>
      <c r="F63" s="14"/>
      <c r="G63" s="14">
        <f t="shared" si="19"/>
        <v>0</v>
      </c>
      <c r="H63" s="15">
        <f t="shared" si="20"/>
        <v>0</v>
      </c>
      <c r="I63" s="15"/>
      <c r="J63" s="15"/>
    </row>
    <row r="64" spans="1:10" ht="11.25" customHeight="1" x14ac:dyDescent="0.25">
      <c r="A64" s="18"/>
      <c r="B64" s="87">
        <f t="shared" ref="B64" si="44">IF($B$16&gt;0,$B$16,0)</f>
        <v>7</v>
      </c>
      <c r="C64" s="23"/>
      <c r="D64" s="13">
        <f t="shared" ref="D64" si="45">SUM(C57:C64)</f>
        <v>0</v>
      </c>
      <c r="E64" s="61"/>
      <c r="F64" s="14"/>
      <c r="G64" s="14">
        <f t="shared" si="19"/>
        <v>0</v>
      </c>
      <c r="H64" s="15">
        <f t="shared" si="20"/>
        <v>0</v>
      </c>
      <c r="I64" s="15">
        <f t="shared" ref="I64" si="46">IF(D64&gt;(32*(8-(COUNTBLANK(C57:C64)))+2),((C57+C58+C59+C60+C61+C62+C63+C64)-(32*(8-(COUNTBLANK(C57:C64)))+2))*$I$6,0)</f>
        <v>0</v>
      </c>
      <c r="J64" s="15">
        <f t="shared" ref="J64" si="47">IF(SUM(H57:H64)&gt;I64,SUM(H57:H64),I64)</f>
        <v>0</v>
      </c>
    </row>
    <row r="65" spans="1:10" ht="11.25" customHeight="1" x14ac:dyDescent="0.25">
      <c r="A65" s="18">
        <f>'Grades 1-3'!A17</f>
        <v>45309</v>
      </c>
      <c r="B65" s="85" t="str">
        <f t="shared" si="2"/>
        <v>0</v>
      </c>
      <c r="C65" s="23"/>
      <c r="D65" s="13"/>
      <c r="E65" s="61"/>
      <c r="F65" s="14"/>
      <c r="G65" s="14">
        <f t="shared" si="19"/>
        <v>0</v>
      </c>
      <c r="H65" s="15">
        <f t="shared" si="20"/>
        <v>0</v>
      </c>
      <c r="I65" s="15"/>
      <c r="J65" s="15"/>
    </row>
    <row r="66" spans="1:10" ht="11.25" customHeight="1" x14ac:dyDescent="0.25">
      <c r="A66" s="18"/>
      <c r="B66" s="86">
        <f t="shared" si="31"/>
        <v>1</v>
      </c>
      <c r="C66" s="23"/>
      <c r="D66" s="13"/>
      <c r="E66" s="61"/>
      <c r="F66" s="14"/>
      <c r="G66" s="14">
        <f t="shared" si="19"/>
        <v>0</v>
      </c>
      <c r="H66" s="15">
        <f t="shared" si="20"/>
        <v>0</v>
      </c>
      <c r="I66" s="15"/>
      <c r="J66" s="15"/>
    </row>
    <row r="67" spans="1:10" ht="11.25" customHeight="1" x14ac:dyDescent="0.25">
      <c r="A67" s="18"/>
      <c r="B67" s="86">
        <f t="shared" si="32"/>
        <v>2</v>
      </c>
      <c r="C67" s="23"/>
      <c r="D67" s="13"/>
      <c r="E67" s="61"/>
      <c r="F67" s="14"/>
      <c r="G67" s="14">
        <f t="shared" si="19"/>
        <v>0</v>
      </c>
      <c r="H67" s="15">
        <f t="shared" si="20"/>
        <v>0</v>
      </c>
      <c r="I67" s="15"/>
      <c r="J67" s="15"/>
    </row>
    <row r="68" spans="1:10" ht="11.25" customHeight="1" x14ac:dyDescent="0.25">
      <c r="A68" s="18"/>
      <c r="B68" s="86" t="str">
        <f t="shared" ref="B68" si="48">IF($B$12&gt;0,$B$12,0)</f>
        <v>3</v>
      </c>
      <c r="C68" s="23"/>
      <c r="D68" s="13"/>
      <c r="E68" s="61"/>
      <c r="F68" s="14"/>
      <c r="G68" s="14">
        <f t="shared" si="19"/>
        <v>0</v>
      </c>
      <c r="H68" s="15">
        <f t="shared" si="20"/>
        <v>0</v>
      </c>
      <c r="I68" s="15"/>
      <c r="J68" s="15"/>
    </row>
    <row r="69" spans="1:10" ht="11.25" customHeight="1" x14ac:dyDescent="0.25">
      <c r="A69" s="18"/>
      <c r="B69" s="86">
        <f t="shared" ref="B69" si="49">IF($B$13&gt;0,$B$13,0)</f>
        <v>4</v>
      </c>
      <c r="C69" s="23"/>
      <c r="D69" s="13"/>
      <c r="E69" s="61"/>
      <c r="F69" s="14"/>
      <c r="G69" s="14">
        <f t="shared" si="19"/>
        <v>0</v>
      </c>
      <c r="H69" s="15">
        <f t="shared" si="20"/>
        <v>0</v>
      </c>
      <c r="I69" s="15"/>
      <c r="J69" s="15"/>
    </row>
    <row r="70" spans="1:10" ht="11.25" customHeight="1" x14ac:dyDescent="0.25">
      <c r="A70" s="18"/>
      <c r="B70" s="86">
        <f t="shared" ref="B70" si="50">IF($B$14&gt;0,$B$14,0)</f>
        <v>5</v>
      </c>
      <c r="C70" s="23"/>
      <c r="D70" s="13"/>
      <c r="E70" s="61"/>
      <c r="F70" s="14"/>
      <c r="G70" s="14">
        <f t="shared" si="19"/>
        <v>0</v>
      </c>
      <c r="H70" s="15">
        <f t="shared" si="20"/>
        <v>0</v>
      </c>
      <c r="I70" s="15"/>
      <c r="J70" s="15"/>
    </row>
    <row r="71" spans="1:10" ht="11.25" customHeight="1" x14ac:dyDescent="0.25">
      <c r="A71" s="18"/>
      <c r="B71" s="86">
        <f t="shared" si="36"/>
        <v>6</v>
      </c>
      <c r="C71" s="23"/>
      <c r="D71" s="13"/>
      <c r="E71" s="61"/>
      <c r="F71" s="14"/>
      <c r="G71" s="14">
        <f t="shared" si="19"/>
        <v>0</v>
      </c>
      <c r="H71" s="15">
        <f t="shared" si="20"/>
        <v>0</v>
      </c>
      <c r="I71" s="15"/>
      <c r="J71" s="15"/>
    </row>
    <row r="72" spans="1:10" ht="11.25" customHeight="1" x14ac:dyDescent="0.25">
      <c r="A72" s="18"/>
      <c r="B72" s="87">
        <f t="shared" ref="B72" si="51">IF($B$16&gt;0,$B$16,0)</f>
        <v>7</v>
      </c>
      <c r="C72" s="23"/>
      <c r="D72" s="13">
        <f t="shared" ref="D72" si="52">SUM(C65:C72)</f>
        <v>0</v>
      </c>
      <c r="E72" s="61"/>
      <c r="F72" s="14"/>
      <c r="G72" s="14">
        <f t="shared" si="19"/>
        <v>0</v>
      </c>
      <c r="H72" s="15">
        <f t="shared" si="20"/>
        <v>0</v>
      </c>
      <c r="I72" s="15">
        <f t="shared" ref="I72" si="53">IF(D72&gt;(32*(8-(COUNTBLANK(C65:C72)))+2),((C65+C66+C67+C68+C69+C70+C71+C72)-(32*(8-(COUNTBLANK(C65:C72)))+2))*$I$6,0)</f>
        <v>0</v>
      </c>
      <c r="J72" s="15">
        <f t="shared" ref="J72" si="54">IF(SUM(H65:H72)&gt;I72,SUM(H65:H72),I72)</f>
        <v>0</v>
      </c>
    </row>
    <row r="73" spans="1:10" ht="11.25" customHeight="1" x14ac:dyDescent="0.25">
      <c r="A73" s="18">
        <f>'Grades 1-3'!A18</f>
        <v>45310</v>
      </c>
      <c r="B73" s="85" t="str">
        <f t="shared" si="2"/>
        <v>0</v>
      </c>
      <c r="C73" s="23"/>
      <c r="D73" s="13"/>
      <c r="E73" s="61"/>
      <c r="F73" s="14"/>
      <c r="G73" s="14">
        <f t="shared" si="19"/>
        <v>0</v>
      </c>
      <c r="H73" s="15">
        <f t="shared" si="20"/>
        <v>0</v>
      </c>
      <c r="I73" s="15"/>
      <c r="J73" s="15"/>
    </row>
    <row r="74" spans="1:10" ht="11.25" customHeight="1" x14ac:dyDescent="0.25">
      <c r="A74" s="18"/>
      <c r="B74" s="86">
        <f t="shared" si="31"/>
        <v>1</v>
      </c>
      <c r="C74" s="23"/>
      <c r="D74" s="13"/>
      <c r="E74" s="61"/>
      <c r="F74" s="14"/>
      <c r="G74" s="14">
        <f t="shared" si="19"/>
        <v>0</v>
      </c>
      <c r="H74" s="15">
        <f t="shared" si="20"/>
        <v>0</v>
      </c>
      <c r="I74" s="15"/>
      <c r="J74" s="15"/>
    </row>
    <row r="75" spans="1:10" ht="11.25" customHeight="1" x14ac:dyDescent="0.25">
      <c r="A75" s="18"/>
      <c r="B75" s="86">
        <f t="shared" si="32"/>
        <v>2</v>
      </c>
      <c r="C75" s="23"/>
      <c r="D75" s="13"/>
      <c r="E75" s="61"/>
      <c r="F75" s="14"/>
      <c r="G75" s="14">
        <f t="shared" si="19"/>
        <v>0</v>
      </c>
      <c r="H75" s="15">
        <f t="shared" si="20"/>
        <v>0</v>
      </c>
      <c r="I75" s="15"/>
      <c r="J75" s="15"/>
    </row>
    <row r="76" spans="1:10" ht="11.25" customHeight="1" x14ac:dyDescent="0.25">
      <c r="A76" s="18"/>
      <c r="B76" s="86" t="str">
        <f t="shared" ref="B76" si="55">IF($B$12&gt;0,$B$12,0)</f>
        <v>3</v>
      </c>
      <c r="C76" s="23"/>
      <c r="D76" s="13"/>
      <c r="E76" s="61"/>
      <c r="F76" s="14"/>
      <c r="G76" s="14">
        <f t="shared" si="19"/>
        <v>0</v>
      </c>
      <c r="H76" s="15">
        <f t="shared" si="20"/>
        <v>0</v>
      </c>
      <c r="I76" s="15"/>
      <c r="J76" s="15"/>
    </row>
    <row r="77" spans="1:10" ht="11.25" customHeight="1" x14ac:dyDescent="0.25">
      <c r="A77" s="18"/>
      <c r="B77" s="86">
        <f t="shared" ref="B77" si="56">IF($B$13&gt;0,$B$13,0)</f>
        <v>4</v>
      </c>
      <c r="C77" s="23"/>
      <c r="D77" s="13"/>
      <c r="E77" s="61"/>
      <c r="F77" s="14"/>
      <c r="G77" s="14">
        <f t="shared" si="19"/>
        <v>0</v>
      </c>
      <c r="H77" s="15">
        <f t="shared" si="20"/>
        <v>0</v>
      </c>
      <c r="I77" s="15"/>
      <c r="J77" s="15"/>
    </row>
    <row r="78" spans="1:10" ht="11.25" customHeight="1" x14ac:dyDescent="0.25">
      <c r="A78" s="18"/>
      <c r="B78" s="86">
        <f t="shared" ref="B78" si="57">IF($B$14&gt;0,$B$14,0)</f>
        <v>5</v>
      </c>
      <c r="C78" s="23"/>
      <c r="D78" s="13"/>
      <c r="E78" s="61"/>
      <c r="F78" s="14"/>
      <c r="G78" s="14">
        <f t="shared" si="19"/>
        <v>0</v>
      </c>
      <c r="H78" s="15">
        <f t="shared" si="20"/>
        <v>0</v>
      </c>
      <c r="I78" s="15"/>
      <c r="J78" s="15"/>
    </row>
    <row r="79" spans="1:10" ht="11.25" customHeight="1" x14ac:dyDescent="0.25">
      <c r="A79" s="18"/>
      <c r="B79" s="86">
        <f t="shared" si="36"/>
        <v>6</v>
      </c>
      <c r="C79" s="23"/>
      <c r="D79" s="13"/>
      <c r="E79" s="61"/>
      <c r="F79" s="14"/>
      <c r="G79" s="14">
        <f t="shared" si="19"/>
        <v>0</v>
      </c>
      <c r="H79" s="15">
        <f t="shared" si="20"/>
        <v>0</v>
      </c>
      <c r="I79" s="15"/>
      <c r="J79" s="15"/>
    </row>
    <row r="80" spans="1:10" ht="11.25" customHeight="1" x14ac:dyDescent="0.25">
      <c r="A80" s="18"/>
      <c r="B80" s="87">
        <f t="shared" ref="B80" si="58">IF($B$16&gt;0,$B$16,0)</f>
        <v>7</v>
      </c>
      <c r="C80" s="23"/>
      <c r="D80" s="13">
        <f t="shared" ref="D80" si="59">SUM(C73:C80)</f>
        <v>0</v>
      </c>
      <c r="E80" s="61"/>
      <c r="F80" s="14"/>
      <c r="G80" s="14">
        <f t="shared" si="19"/>
        <v>0</v>
      </c>
      <c r="H80" s="15">
        <f t="shared" si="20"/>
        <v>0</v>
      </c>
      <c r="I80" s="15">
        <f t="shared" ref="I80" si="60">IF(D80&gt;(32*(8-(COUNTBLANK(C73:C80)))+2),((C73+C74+C75+C76+C77+C78+C79+C80)-(32*(8-(COUNTBLANK(C73:C80)))+2))*$I$6,0)</f>
        <v>0</v>
      </c>
      <c r="J80" s="15">
        <f t="shared" ref="J80" si="61">IF(SUM(H73:H80)&gt;I80,SUM(H73:H80),I80)</f>
        <v>0</v>
      </c>
    </row>
    <row r="81" spans="1:10" ht="11.25" customHeight="1" x14ac:dyDescent="0.25">
      <c r="A81" s="18">
        <f>'Grades 1-3'!A19</f>
        <v>45313</v>
      </c>
      <c r="B81" s="85" t="str">
        <f t="shared" si="2"/>
        <v>0</v>
      </c>
      <c r="C81" s="23"/>
      <c r="D81" s="13"/>
      <c r="E81" s="61"/>
      <c r="F81" s="14"/>
      <c r="G81" s="14">
        <f t="shared" si="19"/>
        <v>0</v>
      </c>
      <c r="H81" s="15">
        <f t="shared" si="20"/>
        <v>0</v>
      </c>
    </row>
    <row r="82" spans="1:10" ht="11.25" customHeight="1" x14ac:dyDescent="0.25">
      <c r="A82" s="18"/>
      <c r="B82" s="86">
        <f t="shared" si="31"/>
        <v>1</v>
      </c>
      <c r="C82" s="23"/>
      <c r="D82" s="13"/>
      <c r="E82" s="61"/>
      <c r="F82" s="14"/>
      <c r="G82" s="14">
        <f t="shared" si="19"/>
        <v>0</v>
      </c>
      <c r="H82" s="15">
        <f t="shared" si="20"/>
        <v>0</v>
      </c>
      <c r="I82" s="15"/>
      <c r="J82" s="15"/>
    </row>
    <row r="83" spans="1:10" ht="11.25" customHeight="1" x14ac:dyDescent="0.25">
      <c r="A83" s="18"/>
      <c r="B83" s="86">
        <f t="shared" si="32"/>
        <v>2</v>
      </c>
      <c r="C83" s="23"/>
      <c r="D83" s="13"/>
      <c r="E83" s="61"/>
      <c r="F83" s="14"/>
      <c r="G83" s="14">
        <f t="shared" si="19"/>
        <v>0</v>
      </c>
      <c r="H83" s="15">
        <f t="shared" si="20"/>
        <v>0</v>
      </c>
      <c r="I83" s="15"/>
      <c r="J83" s="15"/>
    </row>
    <row r="84" spans="1:10" ht="11.25" customHeight="1" x14ac:dyDescent="0.25">
      <c r="A84" s="18"/>
      <c r="B84" s="86" t="str">
        <f t="shared" ref="B84" si="62">IF($B$12&gt;0,$B$12,0)</f>
        <v>3</v>
      </c>
      <c r="C84" s="23"/>
      <c r="D84" s="13"/>
      <c r="E84" s="61"/>
      <c r="F84" s="14"/>
      <c r="G84" s="14">
        <f t="shared" si="19"/>
        <v>0</v>
      </c>
      <c r="H84" s="15">
        <f t="shared" si="20"/>
        <v>0</v>
      </c>
      <c r="I84" s="15"/>
      <c r="J84" s="15"/>
    </row>
    <row r="85" spans="1:10" ht="11.25" customHeight="1" x14ac:dyDescent="0.25">
      <c r="A85" s="18"/>
      <c r="B85" s="86">
        <f t="shared" ref="B85" si="63">IF($B$13&gt;0,$B$13,0)</f>
        <v>4</v>
      </c>
      <c r="C85" s="23"/>
      <c r="D85" s="13"/>
      <c r="E85" s="61"/>
      <c r="F85" s="14"/>
      <c r="G85" s="14">
        <f t="shared" si="19"/>
        <v>0</v>
      </c>
      <c r="H85" s="15">
        <f t="shared" si="20"/>
        <v>0</v>
      </c>
      <c r="I85" s="15"/>
      <c r="J85" s="15"/>
    </row>
    <row r="86" spans="1:10" ht="11.25" customHeight="1" x14ac:dyDescent="0.25">
      <c r="A86" s="18"/>
      <c r="B86" s="86">
        <f t="shared" ref="B86" si="64">IF($B$14&gt;0,$B$14,0)</f>
        <v>5</v>
      </c>
      <c r="C86" s="23"/>
      <c r="D86" s="13"/>
      <c r="E86" s="61"/>
      <c r="F86" s="14"/>
      <c r="G86" s="14">
        <f t="shared" si="19"/>
        <v>0</v>
      </c>
      <c r="H86" s="15">
        <f t="shared" si="20"/>
        <v>0</v>
      </c>
      <c r="I86" s="15"/>
      <c r="J86" s="15"/>
    </row>
    <row r="87" spans="1:10" ht="11.25" customHeight="1" x14ac:dyDescent="0.25">
      <c r="A87" s="18"/>
      <c r="B87" s="86">
        <f t="shared" si="36"/>
        <v>6</v>
      </c>
      <c r="C87" s="23"/>
      <c r="D87" s="13"/>
      <c r="E87" s="61"/>
      <c r="F87" s="14"/>
      <c r="G87" s="14">
        <f t="shared" si="19"/>
        <v>0</v>
      </c>
      <c r="H87" s="15">
        <f t="shared" si="20"/>
        <v>0</v>
      </c>
      <c r="I87" s="15"/>
      <c r="J87" s="15"/>
    </row>
    <row r="88" spans="1:10" ht="11.25" customHeight="1" x14ac:dyDescent="0.25">
      <c r="A88" s="18"/>
      <c r="B88" s="87">
        <f t="shared" ref="B88" si="65">IF($B$16&gt;0,$B$16,0)</f>
        <v>7</v>
      </c>
      <c r="C88" s="23"/>
      <c r="D88" s="13">
        <f t="shared" ref="D88" si="66">SUM(C81:C88)</f>
        <v>0</v>
      </c>
      <c r="E88" s="61"/>
      <c r="F88" s="14"/>
      <c r="G88" s="14">
        <f t="shared" si="19"/>
        <v>0</v>
      </c>
      <c r="H88" s="15">
        <f t="shared" si="20"/>
        <v>0</v>
      </c>
      <c r="I88" s="15">
        <f t="shared" ref="I88" si="67">IF(D88&gt;(32*(8-(COUNTBLANK(C81:C88)))+2),((C81+C82+C83+C84+C85+C86+C87+C88)-(32*(8-(COUNTBLANK(C81:C88)))+2))*$I$6,0)</f>
        <v>0</v>
      </c>
      <c r="J88" s="15">
        <f t="shared" ref="J88" si="68">IF(SUM(H81:H88)&gt;I88,SUM(H81:H88),I88)</f>
        <v>0</v>
      </c>
    </row>
    <row r="89" spans="1:10" ht="11.25" customHeight="1" x14ac:dyDescent="0.25">
      <c r="A89" s="18">
        <f>'Grades 1-3'!A20</f>
        <v>45314</v>
      </c>
      <c r="B89" s="85" t="str">
        <f t="shared" si="2"/>
        <v>0</v>
      </c>
      <c r="C89" s="23"/>
      <c r="D89" s="13"/>
      <c r="E89" s="61"/>
      <c r="F89" s="14"/>
      <c r="G89" s="14">
        <f t="shared" si="19"/>
        <v>0</v>
      </c>
      <c r="H89" s="15">
        <f t="shared" si="20"/>
        <v>0</v>
      </c>
      <c r="I89" s="15"/>
      <c r="J89" s="15"/>
    </row>
    <row r="90" spans="1:10" ht="11.25" customHeight="1" x14ac:dyDescent="0.25">
      <c r="A90" s="18"/>
      <c r="B90" s="86">
        <f t="shared" si="31"/>
        <v>1</v>
      </c>
      <c r="C90" s="23"/>
      <c r="D90" s="13"/>
      <c r="E90" s="61"/>
      <c r="F90" s="14"/>
      <c r="G90" s="14">
        <f t="shared" si="19"/>
        <v>0</v>
      </c>
      <c r="H90" s="15">
        <f t="shared" si="20"/>
        <v>0</v>
      </c>
      <c r="I90" s="15"/>
      <c r="J90" s="15"/>
    </row>
    <row r="91" spans="1:10" ht="11.25" customHeight="1" x14ac:dyDescent="0.25">
      <c r="A91" s="18"/>
      <c r="B91" s="86">
        <f t="shared" si="32"/>
        <v>2</v>
      </c>
      <c r="C91" s="23"/>
      <c r="D91" s="13"/>
      <c r="E91" s="61"/>
      <c r="F91" s="14"/>
      <c r="G91" s="14">
        <f t="shared" si="19"/>
        <v>0</v>
      </c>
      <c r="H91" s="15">
        <f t="shared" si="20"/>
        <v>0</v>
      </c>
      <c r="I91" s="15"/>
      <c r="J91" s="15"/>
    </row>
    <row r="92" spans="1:10" ht="11.25" customHeight="1" x14ac:dyDescent="0.25">
      <c r="A92" s="18"/>
      <c r="B92" s="86" t="str">
        <f t="shared" ref="B92" si="69">IF($B$12&gt;0,$B$12,0)</f>
        <v>3</v>
      </c>
      <c r="C92" s="23"/>
      <c r="D92" s="13"/>
      <c r="E92" s="61"/>
      <c r="F92" s="14"/>
      <c r="G92" s="14">
        <f t="shared" si="19"/>
        <v>0</v>
      </c>
      <c r="H92" s="15">
        <f t="shared" si="20"/>
        <v>0</v>
      </c>
      <c r="I92" s="15"/>
      <c r="J92" s="15"/>
    </row>
    <row r="93" spans="1:10" ht="11.25" customHeight="1" x14ac:dyDescent="0.25">
      <c r="A93" s="18"/>
      <c r="B93" s="86">
        <f t="shared" ref="B93" si="70">IF($B$13&gt;0,$B$13,0)</f>
        <v>4</v>
      </c>
      <c r="C93" s="23"/>
      <c r="D93" s="13"/>
      <c r="E93" s="61"/>
      <c r="F93" s="14"/>
      <c r="G93" s="14">
        <f t="shared" si="19"/>
        <v>0</v>
      </c>
      <c r="H93" s="15">
        <f t="shared" si="20"/>
        <v>0</v>
      </c>
      <c r="I93" s="15"/>
      <c r="J93" s="15"/>
    </row>
    <row r="94" spans="1:10" ht="11.25" customHeight="1" x14ac:dyDescent="0.25">
      <c r="A94" s="18"/>
      <c r="B94" s="86">
        <f t="shared" ref="B94" si="71">IF($B$14&gt;0,$B$14,0)</f>
        <v>5</v>
      </c>
      <c r="C94" s="23"/>
      <c r="D94" s="13"/>
      <c r="E94" s="61"/>
      <c r="F94" s="14"/>
      <c r="G94" s="14">
        <f t="shared" si="19"/>
        <v>0</v>
      </c>
      <c r="H94" s="15">
        <f t="shared" si="20"/>
        <v>0</v>
      </c>
      <c r="I94" s="15"/>
      <c r="J94" s="15"/>
    </row>
    <row r="95" spans="1:10" ht="11.25" customHeight="1" x14ac:dyDescent="0.25">
      <c r="A95" s="18"/>
      <c r="B95" s="86">
        <f t="shared" si="36"/>
        <v>6</v>
      </c>
      <c r="C95" s="23"/>
      <c r="D95" s="13"/>
      <c r="E95" s="61"/>
      <c r="F95" s="14"/>
      <c r="G95" s="14">
        <f t="shared" si="19"/>
        <v>0</v>
      </c>
      <c r="H95" s="15">
        <f t="shared" si="20"/>
        <v>0</v>
      </c>
      <c r="I95" s="15"/>
      <c r="J95" s="15"/>
    </row>
    <row r="96" spans="1:10" ht="11.25" customHeight="1" x14ac:dyDescent="0.25">
      <c r="A96" s="18"/>
      <c r="B96" s="87">
        <f t="shared" ref="B96" si="72">IF($B$16&gt;0,$B$16,0)</f>
        <v>7</v>
      </c>
      <c r="C96" s="23"/>
      <c r="D96" s="13">
        <f t="shared" ref="D96" si="73">SUM(C89:C96)</f>
        <v>0</v>
      </c>
      <c r="E96" s="61"/>
      <c r="F96" s="14"/>
      <c r="G96" s="14">
        <f t="shared" si="19"/>
        <v>0</v>
      </c>
      <c r="H96" s="15">
        <f t="shared" si="20"/>
        <v>0</v>
      </c>
      <c r="I96" s="15">
        <f t="shared" ref="I96" si="74">IF(D96&gt;(32*(8-(COUNTBLANK(C89:C96)))+2),((C89+C90+C91+C92+C93+C94+C95+C96)-(32*(8-(COUNTBLANK(C89:C96)))+2))*$I$6,0)</f>
        <v>0</v>
      </c>
      <c r="J96" s="15">
        <f t="shared" ref="J96" si="75">IF(SUM(H89:H96)&gt;I96,SUM(H89:H96),I96)</f>
        <v>0</v>
      </c>
    </row>
    <row r="97" spans="1:10" ht="11.25" customHeight="1" x14ac:dyDescent="0.25">
      <c r="A97" s="18">
        <f>'Grades 1-3'!A21</f>
        <v>45315</v>
      </c>
      <c r="B97" s="85" t="str">
        <f t="shared" si="2"/>
        <v>0</v>
      </c>
      <c r="C97" s="23"/>
      <c r="D97" s="13"/>
      <c r="E97" s="61"/>
      <c r="F97" s="14"/>
      <c r="G97" s="14">
        <f t="shared" si="19"/>
        <v>0</v>
      </c>
      <c r="H97" s="15">
        <f t="shared" si="20"/>
        <v>0</v>
      </c>
      <c r="I97" s="15"/>
      <c r="J97" s="15"/>
    </row>
    <row r="98" spans="1:10" ht="11.25" customHeight="1" x14ac:dyDescent="0.25">
      <c r="A98" s="18"/>
      <c r="B98" s="86">
        <f t="shared" si="31"/>
        <v>1</v>
      </c>
      <c r="C98" s="23"/>
      <c r="D98" s="13"/>
      <c r="E98" s="61"/>
      <c r="F98" s="14"/>
      <c r="G98" s="14">
        <f t="shared" si="19"/>
        <v>0</v>
      </c>
      <c r="H98" s="15">
        <f t="shared" si="20"/>
        <v>0</v>
      </c>
      <c r="I98" s="15"/>
      <c r="J98" s="15"/>
    </row>
    <row r="99" spans="1:10" ht="11.25" customHeight="1" x14ac:dyDescent="0.25">
      <c r="A99" s="18"/>
      <c r="B99" s="86">
        <f t="shared" si="32"/>
        <v>2</v>
      </c>
      <c r="C99" s="23"/>
      <c r="D99" s="13"/>
      <c r="E99" s="61"/>
      <c r="F99" s="14"/>
      <c r="G99" s="14">
        <f t="shared" si="19"/>
        <v>0</v>
      </c>
      <c r="H99" s="15">
        <f t="shared" si="20"/>
        <v>0</v>
      </c>
      <c r="I99" s="15"/>
      <c r="J99" s="15"/>
    </row>
    <row r="100" spans="1:10" ht="11.25" customHeight="1" x14ac:dyDescent="0.25">
      <c r="A100" s="18"/>
      <c r="B100" s="86" t="str">
        <f t="shared" ref="B100" si="76">IF($B$12&gt;0,$B$12,0)</f>
        <v>3</v>
      </c>
      <c r="C100" s="23"/>
      <c r="D100" s="13"/>
      <c r="E100" s="61"/>
      <c r="F100" s="14"/>
      <c r="G100" s="14">
        <f t="shared" si="19"/>
        <v>0</v>
      </c>
      <c r="H100" s="15">
        <f t="shared" si="20"/>
        <v>0</v>
      </c>
      <c r="I100" s="15"/>
      <c r="J100" s="15"/>
    </row>
    <row r="101" spans="1:10" ht="11.25" customHeight="1" x14ac:dyDescent="0.25">
      <c r="A101" s="18"/>
      <c r="B101" s="86">
        <f t="shared" ref="B101" si="77">IF($B$13&gt;0,$B$13,0)</f>
        <v>4</v>
      </c>
      <c r="C101" s="23"/>
      <c r="D101" s="13"/>
      <c r="E101" s="61"/>
      <c r="F101" s="14"/>
      <c r="G101" s="14">
        <f t="shared" ref="G101:G144" si="78">IF(C101&gt;$C$6,(C101-$C$6)*$G$6,0)</f>
        <v>0</v>
      </c>
      <c r="H101" s="15">
        <f t="shared" ref="H101:H144" si="79">G101</f>
        <v>0</v>
      </c>
      <c r="I101" s="15"/>
      <c r="J101" s="15"/>
    </row>
    <row r="102" spans="1:10" ht="11.25" customHeight="1" x14ac:dyDescent="0.25">
      <c r="A102" s="18"/>
      <c r="B102" s="86">
        <f t="shared" ref="B102" si="80">IF($B$14&gt;0,$B$14,0)</f>
        <v>5</v>
      </c>
      <c r="C102" s="23"/>
      <c r="D102" s="13"/>
      <c r="E102" s="61"/>
      <c r="F102" s="14"/>
      <c r="G102" s="14">
        <f t="shared" si="78"/>
        <v>0</v>
      </c>
      <c r="H102" s="15">
        <f t="shared" si="79"/>
        <v>0</v>
      </c>
      <c r="I102" s="15"/>
      <c r="J102" s="15"/>
    </row>
    <row r="103" spans="1:10" ht="11.25" customHeight="1" x14ac:dyDescent="0.25">
      <c r="A103" s="18"/>
      <c r="B103" s="86">
        <f t="shared" si="36"/>
        <v>6</v>
      </c>
      <c r="C103" s="23"/>
      <c r="D103" s="13"/>
      <c r="E103" s="61"/>
      <c r="F103" s="14"/>
      <c r="G103" s="14">
        <f t="shared" si="78"/>
        <v>0</v>
      </c>
      <c r="H103" s="15">
        <f t="shared" si="79"/>
        <v>0</v>
      </c>
      <c r="I103" s="15"/>
      <c r="J103" s="15"/>
    </row>
    <row r="104" spans="1:10" ht="11.25" customHeight="1" x14ac:dyDescent="0.25">
      <c r="A104" s="18"/>
      <c r="B104" s="87">
        <f t="shared" ref="B104" si="81">IF($B$16&gt;0,$B$16,0)</f>
        <v>7</v>
      </c>
      <c r="C104" s="23"/>
      <c r="D104" s="13">
        <f t="shared" ref="D104" si="82">SUM(C97:C104)</f>
        <v>0</v>
      </c>
      <c r="E104" s="61"/>
      <c r="F104" s="14"/>
      <c r="G104" s="14">
        <f t="shared" si="78"/>
        <v>0</v>
      </c>
      <c r="H104" s="15">
        <f t="shared" si="79"/>
        <v>0</v>
      </c>
      <c r="I104" s="15">
        <f t="shared" ref="I104" si="83">IF(D104&gt;(32*(8-(COUNTBLANK(C97:C104)))+2),((C97+C98+C99+C100+C101+C102+C103+C104)-(32*(8-(COUNTBLANK(C97:C104)))+2))*$I$6,0)</f>
        <v>0</v>
      </c>
      <c r="J104" s="15">
        <f t="shared" ref="J104" si="84">IF(SUM(H97:H104)&gt;I104,SUM(H97:H104),I104)</f>
        <v>0</v>
      </c>
    </row>
    <row r="105" spans="1:10" ht="11.25" customHeight="1" x14ac:dyDescent="0.25">
      <c r="A105" s="18">
        <f>'Grades 1-3'!A22</f>
        <v>45316</v>
      </c>
      <c r="B105" s="85" t="str">
        <f t="shared" si="2"/>
        <v>0</v>
      </c>
      <c r="C105" s="23"/>
      <c r="D105" s="13"/>
      <c r="E105" s="61"/>
      <c r="F105" s="14"/>
      <c r="G105" s="14">
        <f t="shared" si="78"/>
        <v>0</v>
      </c>
      <c r="H105" s="15">
        <f t="shared" si="79"/>
        <v>0</v>
      </c>
      <c r="I105" s="15"/>
      <c r="J105" s="15"/>
    </row>
    <row r="106" spans="1:10" ht="11.25" customHeight="1" x14ac:dyDescent="0.25">
      <c r="A106" s="18"/>
      <c r="B106" s="86">
        <f t="shared" si="31"/>
        <v>1</v>
      </c>
      <c r="C106" s="23"/>
      <c r="D106" s="13"/>
      <c r="E106" s="61"/>
      <c r="F106" s="14"/>
      <c r="G106" s="14">
        <f t="shared" si="78"/>
        <v>0</v>
      </c>
      <c r="H106" s="15">
        <f t="shared" si="79"/>
        <v>0</v>
      </c>
      <c r="I106" s="15"/>
      <c r="J106" s="15"/>
    </row>
    <row r="107" spans="1:10" ht="11.25" customHeight="1" x14ac:dyDescent="0.25">
      <c r="A107" s="18"/>
      <c r="B107" s="86">
        <f t="shared" si="32"/>
        <v>2</v>
      </c>
      <c r="C107" s="23"/>
      <c r="D107" s="13"/>
      <c r="E107" s="61"/>
      <c r="F107" s="14"/>
      <c r="G107" s="14">
        <f t="shared" si="78"/>
        <v>0</v>
      </c>
      <c r="H107" s="15">
        <f t="shared" si="79"/>
        <v>0</v>
      </c>
      <c r="I107" s="15"/>
      <c r="J107" s="15"/>
    </row>
    <row r="108" spans="1:10" ht="11.25" customHeight="1" x14ac:dyDescent="0.25">
      <c r="A108" s="18"/>
      <c r="B108" s="86" t="str">
        <f t="shared" ref="B108" si="85">IF($B$12&gt;0,$B$12,0)</f>
        <v>3</v>
      </c>
      <c r="C108" s="23"/>
      <c r="D108" s="13"/>
      <c r="E108" s="61"/>
      <c r="F108" s="14"/>
      <c r="G108" s="14">
        <f t="shared" si="78"/>
        <v>0</v>
      </c>
      <c r="H108" s="15">
        <f t="shared" si="79"/>
        <v>0</v>
      </c>
      <c r="I108" s="15"/>
      <c r="J108" s="15"/>
    </row>
    <row r="109" spans="1:10" ht="11.25" customHeight="1" x14ac:dyDescent="0.25">
      <c r="A109" s="18"/>
      <c r="B109" s="86">
        <f t="shared" ref="B109" si="86">IF($B$13&gt;0,$B$13,0)</f>
        <v>4</v>
      </c>
      <c r="C109" s="23"/>
      <c r="D109" s="13"/>
      <c r="E109" s="61"/>
      <c r="F109" s="14"/>
      <c r="G109" s="14">
        <f t="shared" si="78"/>
        <v>0</v>
      </c>
      <c r="H109" s="15">
        <f t="shared" si="79"/>
        <v>0</v>
      </c>
      <c r="I109" s="15"/>
      <c r="J109" s="15"/>
    </row>
    <row r="110" spans="1:10" ht="11.25" customHeight="1" x14ac:dyDescent="0.25">
      <c r="A110" s="18"/>
      <c r="B110" s="86">
        <f t="shared" ref="B110" si="87">IF($B$14&gt;0,$B$14,0)</f>
        <v>5</v>
      </c>
      <c r="C110" s="23"/>
      <c r="D110" s="13"/>
      <c r="E110" s="61"/>
      <c r="F110" s="14"/>
      <c r="G110" s="14">
        <f t="shared" si="78"/>
        <v>0</v>
      </c>
      <c r="H110" s="15">
        <f t="shared" si="79"/>
        <v>0</v>
      </c>
      <c r="I110" s="15"/>
      <c r="J110" s="15"/>
    </row>
    <row r="111" spans="1:10" ht="11.25" customHeight="1" x14ac:dyDescent="0.25">
      <c r="A111" s="18"/>
      <c r="B111" s="86">
        <f t="shared" si="36"/>
        <v>6</v>
      </c>
      <c r="C111" s="23"/>
      <c r="D111" s="13"/>
      <c r="E111" s="61"/>
      <c r="F111" s="14"/>
      <c r="G111" s="14">
        <f t="shared" si="78"/>
        <v>0</v>
      </c>
      <c r="H111" s="15">
        <f t="shared" si="79"/>
        <v>0</v>
      </c>
      <c r="I111" s="15"/>
      <c r="J111" s="15"/>
    </row>
    <row r="112" spans="1:10" ht="11.25" customHeight="1" x14ac:dyDescent="0.25">
      <c r="A112" s="18"/>
      <c r="B112" s="87">
        <f t="shared" ref="B112" si="88">IF($B$16&gt;0,$B$16,0)</f>
        <v>7</v>
      </c>
      <c r="C112" s="23"/>
      <c r="D112" s="13">
        <f t="shared" ref="D112" si="89">SUM(C105:C112)</f>
        <v>0</v>
      </c>
      <c r="E112" s="61"/>
      <c r="F112" s="14"/>
      <c r="G112" s="14">
        <f t="shared" si="78"/>
        <v>0</v>
      </c>
      <c r="H112" s="15">
        <f t="shared" si="79"/>
        <v>0</v>
      </c>
      <c r="I112" s="15">
        <f t="shared" ref="I112" si="90">IF(D112&gt;(32*(8-(COUNTBLANK(C105:C112)))+2),((C105+C106+C107+C108+C109+C110+C111+C112)-(32*(8-(COUNTBLANK(C105:C112)))+2))*$I$6,0)</f>
        <v>0</v>
      </c>
      <c r="J112" s="15">
        <f t="shared" ref="J112" si="91">IF(SUM(H105:H112)&gt;I112,SUM(H105:H112),I112)</f>
        <v>0</v>
      </c>
    </row>
    <row r="113" spans="1:10" ht="11.25" customHeight="1" x14ac:dyDescent="0.25">
      <c r="A113" s="18">
        <f>'Grades 1-3'!A23</f>
        <v>45317</v>
      </c>
      <c r="B113" s="85" t="str">
        <f t="shared" si="2"/>
        <v>0</v>
      </c>
      <c r="C113" s="23"/>
      <c r="D113" s="13"/>
      <c r="E113" s="61"/>
      <c r="F113" s="14"/>
      <c r="G113" s="14">
        <f t="shared" si="78"/>
        <v>0</v>
      </c>
      <c r="H113" s="15">
        <f t="shared" si="79"/>
        <v>0</v>
      </c>
      <c r="I113" s="15"/>
      <c r="J113" s="15"/>
    </row>
    <row r="114" spans="1:10" ht="11.25" customHeight="1" x14ac:dyDescent="0.25">
      <c r="A114" s="18"/>
      <c r="B114" s="86">
        <f t="shared" ref="B114:B138" si="92">IF($B$10&gt;0,$B$10,0)</f>
        <v>1</v>
      </c>
      <c r="C114" s="23"/>
      <c r="D114" s="13"/>
      <c r="E114" s="61"/>
      <c r="F114" s="14"/>
      <c r="G114" s="14">
        <f t="shared" si="78"/>
        <v>0</v>
      </c>
      <c r="H114" s="15">
        <f t="shared" si="79"/>
        <v>0</v>
      </c>
      <c r="I114" s="15"/>
      <c r="J114" s="15"/>
    </row>
    <row r="115" spans="1:10" ht="11.25" customHeight="1" x14ac:dyDescent="0.25">
      <c r="A115" s="18"/>
      <c r="B115" s="86">
        <f t="shared" ref="B115:B139" si="93">IF($B$11&gt;0,$B$11,0)</f>
        <v>2</v>
      </c>
      <c r="C115" s="23"/>
      <c r="D115" s="13"/>
      <c r="E115" s="61"/>
      <c r="F115" s="14"/>
      <c r="G115" s="14">
        <f t="shared" si="78"/>
        <v>0</v>
      </c>
      <c r="H115" s="15">
        <f t="shared" si="79"/>
        <v>0</v>
      </c>
      <c r="I115" s="15"/>
      <c r="J115" s="15"/>
    </row>
    <row r="116" spans="1:10" ht="11.25" customHeight="1" x14ac:dyDescent="0.25">
      <c r="A116" s="18"/>
      <c r="B116" s="86" t="str">
        <f t="shared" ref="B116" si="94">IF($B$12&gt;0,$B$12,0)</f>
        <v>3</v>
      </c>
      <c r="C116" s="23"/>
      <c r="D116" s="13"/>
      <c r="E116" s="61"/>
      <c r="F116" s="14"/>
      <c r="G116" s="14">
        <f t="shared" si="78"/>
        <v>0</v>
      </c>
      <c r="H116" s="15">
        <f t="shared" si="79"/>
        <v>0</v>
      </c>
      <c r="I116" s="15"/>
      <c r="J116" s="15"/>
    </row>
    <row r="117" spans="1:10" ht="11.25" customHeight="1" x14ac:dyDescent="0.25">
      <c r="A117" s="18"/>
      <c r="B117" s="86">
        <f t="shared" ref="B117" si="95">IF($B$13&gt;0,$B$13,0)</f>
        <v>4</v>
      </c>
      <c r="C117" s="23"/>
      <c r="D117" s="13"/>
      <c r="E117" s="61"/>
      <c r="F117" s="14"/>
      <c r="G117" s="14">
        <f t="shared" si="78"/>
        <v>0</v>
      </c>
      <c r="H117" s="15">
        <f t="shared" si="79"/>
        <v>0</v>
      </c>
      <c r="I117" s="15"/>
      <c r="J117" s="15"/>
    </row>
    <row r="118" spans="1:10" ht="11.25" customHeight="1" x14ac:dyDescent="0.25">
      <c r="A118" s="18"/>
      <c r="B118" s="86">
        <f t="shared" ref="B118" si="96">IF($B$14&gt;0,$B$14,0)</f>
        <v>5</v>
      </c>
      <c r="C118" s="23"/>
      <c r="D118" s="13"/>
      <c r="E118" s="61"/>
      <c r="F118" s="14"/>
      <c r="G118" s="14">
        <f t="shared" si="78"/>
        <v>0</v>
      </c>
      <c r="H118" s="15">
        <f t="shared" si="79"/>
        <v>0</v>
      </c>
      <c r="I118" s="15"/>
      <c r="J118" s="15"/>
    </row>
    <row r="119" spans="1:10" ht="11.25" customHeight="1" x14ac:dyDescent="0.25">
      <c r="A119" s="18"/>
      <c r="B119" s="86">
        <f t="shared" ref="B119:B143" si="97">IF($B$15&gt;0,$B$15,0)</f>
        <v>6</v>
      </c>
      <c r="C119" s="23"/>
      <c r="D119" s="13"/>
      <c r="E119" s="61"/>
      <c r="F119" s="14"/>
      <c r="G119" s="14">
        <f t="shared" si="78"/>
        <v>0</v>
      </c>
      <c r="H119" s="15">
        <f t="shared" si="79"/>
        <v>0</v>
      </c>
      <c r="I119" s="15"/>
      <c r="J119" s="15"/>
    </row>
    <row r="120" spans="1:10" ht="11.25" customHeight="1" x14ac:dyDescent="0.25">
      <c r="A120" s="18"/>
      <c r="B120" s="87">
        <f t="shared" ref="B120" si="98">IF($B$16&gt;0,$B$16,0)</f>
        <v>7</v>
      </c>
      <c r="C120" s="23"/>
      <c r="D120" s="13">
        <f t="shared" ref="D120" si="99">SUM(C113:C120)</f>
        <v>0</v>
      </c>
      <c r="E120" s="61"/>
      <c r="F120" s="14"/>
      <c r="G120" s="14">
        <f t="shared" si="78"/>
        <v>0</v>
      </c>
      <c r="H120" s="15">
        <f t="shared" si="79"/>
        <v>0</v>
      </c>
      <c r="I120" s="15">
        <f t="shared" ref="I120" si="100">IF(D120&gt;(32*(8-(COUNTBLANK(C113:C120)))+2),((C113+C114+C115+C116+C117+C118+C119+C120)-(32*(8-(COUNTBLANK(C113:C120)))+2))*$I$6,0)</f>
        <v>0</v>
      </c>
      <c r="J120" s="15">
        <f t="shared" ref="J120" si="101">IF(SUM(H113:H120)&gt;I120,SUM(H113:H120),I120)</f>
        <v>0</v>
      </c>
    </row>
    <row r="121" spans="1:10" ht="11.25" customHeight="1" x14ac:dyDescent="0.25">
      <c r="A121" s="18">
        <f>'Grades 1-3'!A24</f>
        <v>45320</v>
      </c>
      <c r="B121" s="85" t="str">
        <f t="shared" si="2"/>
        <v>0</v>
      </c>
      <c r="C121" s="23"/>
      <c r="D121" s="13"/>
      <c r="E121" s="61"/>
      <c r="F121" s="14"/>
      <c r="G121" s="14">
        <f t="shared" si="78"/>
        <v>0</v>
      </c>
      <c r="H121" s="15">
        <f t="shared" si="79"/>
        <v>0</v>
      </c>
      <c r="I121" s="15"/>
      <c r="J121" s="15"/>
    </row>
    <row r="122" spans="1:10" ht="11.25" customHeight="1" x14ac:dyDescent="0.25">
      <c r="A122" s="18"/>
      <c r="B122" s="86">
        <f t="shared" si="92"/>
        <v>1</v>
      </c>
      <c r="C122" s="23"/>
      <c r="D122" s="13"/>
      <c r="E122" s="61"/>
      <c r="F122" s="14"/>
      <c r="G122" s="14">
        <f t="shared" si="78"/>
        <v>0</v>
      </c>
      <c r="H122" s="15">
        <f t="shared" si="79"/>
        <v>0</v>
      </c>
      <c r="I122" s="15"/>
      <c r="J122" s="15"/>
    </row>
    <row r="123" spans="1:10" ht="11.25" customHeight="1" x14ac:dyDescent="0.25">
      <c r="A123" s="18"/>
      <c r="B123" s="86">
        <f t="shared" si="93"/>
        <v>2</v>
      </c>
      <c r="C123" s="23"/>
      <c r="D123" s="13"/>
      <c r="E123" s="61"/>
      <c r="F123" s="14"/>
      <c r="G123" s="14">
        <f t="shared" si="78"/>
        <v>0</v>
      </c>
      <c r="H123" s="15">
        <f t="shared" si="79"/>
        <v>0</v>
      </c>
      <c r="I123" s="15"/>
      <c r="J123" s="15"/>
    </row>
    <row r="124" spans="1:10" ht="11.25" customHeight="1" x14ac:dyDescent="0.25">
      <c r="A124" s="18"/>
      <c r="B124" s="86" t="str">
        <f t="shared" ref="B124" si="102">IF($B$12&gt;0,$B$12,0)</f>
        <v>3</v>
      </c>
      <c r="C124" s="23"/>
      <c r="D124" s="13"/>
      <c r="E124" s="61"/>
      <c r="F124" s="14"/>
      <c r="G124" s="14">
        <f t="shared" si="78"/>
        <v>0</v>
      </c>
      <c r="H124" s="15">
        <f t="shared" si="79"/>
        <v>0</v>
      </c>
      <c r="I124" s="15"/>
      <c r="J124" s="15"/>
    </row>
    <row r="125" spans="1:10" ht="11.25" customHeight="1" x14ac:dyDescent="0.25">
      <c r="A125" s="18"/>
      <c r="B125" s="86">
        <f t="shared" ref="B125" si="103">IF($B$13&gt;0,$B$13,0)</f>
        <v>4</v>
      </c>
      <c r="C125" s="23"/>
      <c r="D125" s="13"/>
      <c r="E125" s="61"/>
      <c r="F125" s="14"/>
      <c r="G125" s="14">
        <f t="shared" si="78"/>
        <v>0</v>
      </c>
      <c r="H125" s="15">
        <f t="shared" si="79"/>
        <v>0</v>
      </c>
      <c r="I125" s="15"/>
      <c r="J125" s="15"/>
    </row>
    <row r="126" spans="1:10" ht="11.25" customHeight="1" x14ac:dyDescent="0.25">
      <c r="A126" s="18"/>
      <c r="B126" s="86">
        <f t="shared" ref="B126" si="104">IF($B$14&gt;0,$B$14,0)</f>
        <v>5</v>
      </c>
      <c r="C126" s="23"/>
      <c r="D126" s="13"/>
      <c r="E126" s="61"/>
      <c r="F126" s="14"/>
      <c r="G126" s="14">
        <f t="shared" si="78"/>
        <v>0</v>
      </c>
      <c r="H126" s="15">
        <f t="shared" si="79"/>
        <v>0</v>
      </c>
      <c r="I126" s="15"/>
      <c r="J126" s="15"/>
    </row>
    <row r="127" spans="1:10" ht="11.25" customHeight="1" x14ac:dyDescent="0.25">
      <c r="A127" s="18"/>
      <c r="B127" s="86">
        <f t="shared" si="97"/>
        <v>6</v>
      </c>
      <c r="C127" s="23"/>
      <c r="D127" s="13"/>
      <c r="E127" s="61"/>
      <c r="F127" s="14"/>
      <c r="G127" s="14">
        <f t="shared" si="78"/>
        <v>0</v>
      </c>
      <c r="H127" s="15">
        <f t="shared" si="79"/>
        <v>0</v>
      </c>
      <c r="I127" s="15"/>
      <c r="J127" s="15"/>
    </row>
    <row r="128" spans="1:10" ht="11.25" customHeight="1" x14ac:dyDescent="0.25">
      <c r="A128" s="18"/>
      <c r="B128" s="87">
        <f t="shared" ref="B128" si="105">IF($B$16&gt;0,$B$16,0)</f>
        <v>7</v>
      </c>
      <c r="C128" s="23"/>
      <c r="D128" s="13">
        <f t="shared" ref="D128" si="106">SUM(C121:C128)</f>
        <v>0</v>
      </c>
      <c r="E128" s="61"/>
      <c r="F128" s="14"/>
      <c r="G128" s="14">
        <f t="shared" si="78"/>
        <v>0</v>
      </c>
      <c r="H128" s="15">
        <f t="shared" si="79"/>
        <v>0</v>
      </c>
      <c r="I128" s="15">
        <f t="shared" ref="I128" si="107">IF(D128&gt;(32*(8-(COUNTBLANK(C121:C128)))+2),((C121+C122+C123+C124+C125+C126+C127+C128)-(32*(8-(COUNTBLANK(C121:C128)))+2))*$I$6,0)</f>
        <v>0</v>
      </c>
      <c r="J128" s="15">
        <f t="shared" ref="J128" si="108">IF(SUM(H121:H128)&gt;I128,SUM(H121:H128),I128)</f>
        <v>0</v>
      </c>
    </row>
    <row r="129" spans="1:10" ht="11.25" customHeight="1" x14ac:dyDescent="0.25">
      <c r="A129" s="18">
        <f>'Grades 1-3'!A25</f>
        <v>45321</v>
      </c>
      <c r="B129" s="85" t="str">
        <f t="shared" si="2"/>
        <v>0</v>
      </c>
      <c r="C129" s="23"/>
      <c r="D129" s="13"/>
      <c r="E129" s="61"/>
      <c r="F129" s="14"/>
      <c r="G129" s="14">
        <f t="shared" ref="G129:G136" si="109">IF(C129&gt;$C$6,(C129-$C$6)*$G$6,0)</f>
        <v>0</v>
      </c>
      <c r="H129" s="15">
        <f t="shared" ref="H129:H136" si="110">G129</f>
        <v>0</v>
      </c>
      <c r="I129" s="15"/>
      <c r="J129" s="15"/>
    </row>
    <row r="130" spans="1:10" ht="11.25" customHeight="1" x14ac:dyDescent="0.25">
      <c r="A130" s="18"/>
      <c r="B130" s="86">
        <f t="shared" si="92"/>
        <v>1</v>
      </c>
      <c r="C130" s="23"/>
      <c r="D130" s="13"/>
      <c r="E130" s="61"/>
      <c r="F130" s="14"/>
      <c r="G130" s="14">
        <f t="shared" si="109"/>
        <v>0</v>
      </c>
      <c r="H130" s="15">
        <f t="shared" si="110"/>
        <v>0</v>
      </c>
      <c r="I130" s="15"/>
      <c r="J130" s="15"/>
    </row>
    <row r="131" spans="1:10" ht="11.25" customHeight="1" x14ac:dyDescent="0.25">
      <c r="A131" s="18"/>
      <c r="B131" s="86">
        <f t="shared" si="93"/>
        <v>2</v>
      </c>
      <c r="C131" s="23"/>
      <c r="D131" s="13"/>
      <c r="E131" s="61"/>
      <c r="F131" s="14"/>
      <c r="G131" s="14">
        <f t="shared" si="109"/>
        <v>0</v>
      </c>
      <c r="H131" s="15">
        <f t="shared" si="110"/>
        <v>0</v>
      </c>
      <c r="I131" s="15"/>
      <c r="J131" s="15"/>
    </row>
    <row r="132" spans="1:10" ht="11.25" customHeight="1" x14ac:dyDescent="0.25">
      <c r="A132" s="18"/>
      <c r="B132" s="86" t="str">
        <f t="shared" ref="B132" si="111">IF($B$12&gt;0,$B$12,0)</f>
        <v>3</v>
      </c>
      <c r="C132" s="23"/>
      <c r="D132" s="13"/>
      <c r="E132" s="61"/>
      <c r="F132" s="14"/>
      <c r="G132" s="14">
        <f t="shared" si="109"/>
        <v>0</v>
      </c>
      <c r="H132" s="15">
        <f t="shared" si="110"/>
        <v>0</v>
      </c>
      <c r="I132" s="15"/>
      <c r="J132" s="15"/>
    </row>
    <row r="133" spans="1:10" ht="11.25" customHeight="1" x14ac:dyDescent="0.25">
      <c r="A133" s="18"/>
      <c r="B133" s="86">
        <f t="shared" ref="B133" si="112">IF($B$13&gt;0,$B$13,0)</f>
        <v>4</v>
      </c>
      <c r="C133" s="23"/>
      <c r="D133" s="13"/>
      <c r="E133" s="61"/>
      <c r="F133" s="14"/>
      <c r="G133" s="14">
        <f t="shared" si="109"/>
        <v>0</v>
      </c>
      <c r="H133" s="15">
        <f t="shared" si="110"/>
        <v>0</v>
      </c>
      <c r="I133" s="15"/>
      <c r="J133" s="15"/>
    </row>
    <row r="134" spans="1:10" ht="11.25" customHeight="1" x14ac:dyDescent="0.25">
      <c r="A134" s="18"/>
      <c r="B134" s="86">
        <f t="shared" ref="B134" si="113">IF($B$14&gt;0,$B$14,0)</f>
        <v>5</v>
      </c>
      <c r="C134" s="23"/>
      <c r="D134" s="13"/>
      <c r="E134" s="61"/>
      <c r="F134" s="14"/>
      <c r="G134" s="14">
        <f t="shared" si="109"/>
        <v>0</v>
      </c>
      <c r="H134" s="15">
        <f t="shared" si="110"/>
        <v>0</v>
      </c>
      <c r="I134" s="15"/>
      <c r="J134" s="15"/>
    </row>
    <row r="135" spans="1:10" ht="11.25" customHeight="1" x14ac:dyDescent="0.25">
      <c r="A135" s="18"/>
      <c r="B135" s="86">
        <f t="shared" si="97"/>
        <v>6</v>
      </c>
      <c r="C135" s="23"/>
      <c r="D135" s="13"/>
      <c r="E135" s="61"/>
      <c r="F135" s="14"/>
      <c r="G135" s="14">
        <f t="shared" si="109"/>
        <v>0</v>
      </c>
      <c r="H135" s="15">
        <f t="shared" si="110"/>
        <v>0</v>
      </c>
      <c r="I135" s="15"/>
      <c r="J135" s="15"/>
    </row>
    <row r="136" spans="1:10" ht="11.25" customHeight="1" x14ac:dyDescent="0.25">
      <c r="A136" s="18"/>
      <c r="B136" s="87">
        <f t="shared" ref="B136" si="114">IF($B$16&gt;0,$B$16,0)</f>
        <v>7</v>
      </c>
      <c r="C136" s="23"/>
      <c r="D136" s="13">
        <f t="shared" ref="D136" si="115">SUM(C129:C136)</f>
        <v>0</v>
      </c>
      <c r="E136" s="61"/>
      <c r="F136" s="14"/>
      <c r="G136" s="14">
        <f t="shared" si="109"/>
        <v>0</v>
      </c>
      <c r="H136" s="15">
        <f t="shared" si="110"/>
        <v>0</v>
      </c>
      <c r="I136" s="15">
        <f t="shared" ref="I136" si="116">IF(D136&gt;(32*(8-(COUNTBLANK(C129:C136)))+2),((C129+C130+C131+C132+C133+C134+C135+C136)-(32*(8-(COUNTBLANK(C129:C136)))+2))*$I$6,0)</f>
        <v>0</v>
      </c>
      <c r="J136" s="15">
        <f t="shared" ref="J136" si="117">IF(SUM(H129:H136)&gt;I136,SUM(H129:H136),I136)</f>
        <v>0</v>
      </c>
    </row>
    <row r="137" spans="1:10" ht="11.25" customHeight="1" x14ac:dyDescent="0.25">
      <c r="A137" s="18">
        <f>'Grades 1-3'!A26</f>
        <v>45322</v>
      </c>
      <c r="B137" s="85" t="str">
        <f t="shared" si="2"/>
        <v>0</v>
      </c>
      <c r="C137" s="23"/>
      <c r="D137" s="13"/>
      <c r="E137" s="61"/>
      <c r="F137" s="14"/>
      <c r="G137" s="14">
        <f t="shared" si="78"/>
        <v>0</v>
      </c>
      <c r="H137" s="15">
        <f t="shared" si="79"/>
        <v>0</v>
      </c>
      <c r="I137" s="15"/>
      <c r="J137" s="15"/>
    </row>
    <row r="138" spans="1:10" ht="11.25" customHeight="1" x14ac:dyDescent="0.25">
      <c r="A138" s="18"/>
      <c r="B138" s="86">
        <f t="shared" si="92"/>
        <v>1</v>
      </c>
      <c r="C138" s="23"/>
      <c r="D138" s="13"/>
      <c r="E138" s="61"/>
      <c r="F138" s="14"/>
      <c r="G138" s="14">
        <f t="shared" si="78"/>
        <v>0</v>
      </c>
      <c r="H138" s="15">
        <f t="shared" si="79"/>
        <v>0</v>
      </c>
      <c r="I138" s="15"/>
      <c r="J138" s="15"/>
    </row>
    <row r="139" spans="1:10" ht="11.25" customHeight="1" x14ac:dyDescent="0.25">
      <c r="A139" s="18"/>
      <c r="B139" s="86">
        <f t="shared" si="93"/>
        <v>2</v>
      </c>
      <c r="C139" s="23"/>
      <c r="D139" s="13"/>
      <c r="E139" s="61"/>
      <c r="F139" s="14"/>
      <c r="G139" s="14">
        <f t="shared" si="78"/>
        <v>0</v>
      </c>
      <c r="H139" s="15">
        <f t="shared" si="79"/>
        <v>0</v>
      </c>
      <c r="I139" s="15"/>
      <c r="J139" s="15"/>
    </row>
    <row r="140" spans="1:10" ht="11.25" customHeight="1" x14ac:dyDescent="0.25">
      <c r="A140" s="18"/>
      <c r="B140" s="86" t="str">
        <f t="shared" ref="B140" si="118">IF($B$12&gt;0,$B$12,0)</f>
        <v>3</v>
      </c>
      <c r="C140" s="23"/>
      <c r="D140" s="13"/>
      <c r="E140" s="61"/>
      <c r="F140" s="14"/>
      <c r="G140" s="14">
        <f t="shared" si="78"/>
        <v>0</v>
      </c>
      <c r="H140" s="15">
        <f t="shared" si="79"/>
        <v>0</v>
      </c>
      <c r="I140" s="15"/>
      <c r="J140" s="15"/>
    </row>
    <row r="141" spans="1:10" ht="11.25" customHeight="1" x14ac:dyDescent="0.25">
      <c r="A141" s="18"/>
      <c r="B141" s="86">
        <f t="shared" ref="B141" si="119">IF($B$13&gt;0,$B$13,0)</f>
        <v>4</v>
      </c>
      <c r="C141" s="23"/>
      <c r="D141" s="13"/>
      <c r="E141" s="61"/>
      <c r="F141" s="14"/>
      <c r="G141" s="14">
        <f t="shared" si="78"/>
        <v>0</v>
      </c>
      <c r="H141" s="15">
        <f t="shared" si="79"/>
        <v>0</v>
      </c>
      <c r="I141" s="15"/>
      <c r="J141" s="15"/>
    </row>
    <row r="142" spans="1:10" ht="11.25" customHeight="1" x14ac:dyDescent="0.25">
      <c r="A142" s="18"/>
      <c r="B142" s="86">
        <f t="shared" ref="B142" si="120">IF($B$14&gt;0,$B$14,0)</f>
        <v>5</v>
      </c>
      <c r="C142" s="23"/>
      <c r="D142" s="13"/>
      <c r="E142" s="61"/>
      <c r="F142" s="14"/>
      <c r="G142" s="14">
        <f t="shared" si="78"/>
        <v>0</v>
      </c>
      <c r="H142" s="15">
        <f t="shared" si="79"/>
        <v>0</v>
      </c>
      <c r="I142" s="15"/>
      <c r="J142" s="15"/>
    </row>
    <row r="143" spans="1:10" ht="11.25" customHeight="1" x14ac:dyDescent="0.25">
      <c r="A143" s="18"/>
      <c r="B143" s="86">
        <f t="shared" si="97"/>
        <v>6</v>
      </c>
      <c r="C143" s="23"/>
      <c r="D143" s="13"/>
      <c r="E143" s="61"/>
      <c r="F143" s="14"/>
      <c r="G143" s="14">
        <f t="shared" si="78"/>
        <v>0</v>
      </c>
      <c r="H143" s="15">
        <f t="shared" si="79"/>
        <v>0</v>
      </c>
      <c r="I143" s="15"/>
      <c r="J143" s="15"/>
    </row>
    <row r="144" spans="1:10" ht="11.25" customHeight="1" x14ac:dyDescent="0.25">
      <c r="A144" s="18"/>
      <c r="B144" s="87">
        <f t="shared" ref="B144" si="121">IF($B$16&gt;0,$B$16,0)</f>
        <v>7</v>
      </c>
      <c r="C144" s="23"/>
      <c r="D144" s="13">
        <f t="shared" ref="D144" si="122">SUM(C137:C144)</f>
        <v>0</v>
      </c>
      <c r="E144" s="61"/>
      <c r="F144" s="14"/>
      <c r="G144" s="14">
        <f t="shared" si="78"/>
        <v>0</v>
      </c>
      <c r="H144" s="15">
        <f t="shared" si="79"/>
        <v>0</v>
      </c>
      <c r="I144" s="15">
        <f t="shared" ref="I144" si="123">IF(D144&gt;(32*(8-(COUNTBLANK(C137:C144)))+2),((C137+C138+C139+C140+C141+C142+C143+C144)-(32*(8-(COUNTBLANK(C137:C144)))+2))*$I$6,0)</f>
        <v>0</v>
      </c>
      <c r="J144" s="15">
        <f t="shared" ref="J144" si="124">IF(SUM(H137:H144)&gt;I144,SUM(H137:H144),I144)</f>
        <v>0</v>
      </c>
    </row>
    <row r="145" spans="1:10" ht="15.75" customHeight="1" thickBot="1" x14ac:dyDescent="0.35">
      <c r="A145" s="101" t="s">
        <v>2</v>
      </c>
      <c r="B145" s="104"/>
      <c r="C145" s="97"/>
      <c r="D145" s="98"/>
      <c r="E145" s="98"/>
      <c r="F145" s="102"/>
      <c r="G145" s="95"/>
      <c r="H145" s="99"/>
      <c r="I145" s="99"/>
      <c r="J145" s="100">
        <f>SUM(J9:J144)</f>
        <v>0</v>
      </c>
    </row>
    <row r="146" spans="1:10" ht="8.1" customHeight="1" thickTop="1" x14ac:dyDescent="0.25">
      <c r="A146" s="16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57" t="s">
        <v>19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8.1" customHeight="1" x14ac:dyDescent="0.25">
      <c r="A148" s="16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58" t="s">
        <v>21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59" t="s">
        <v>22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C151" s="34"/>
      <c r="E151" s="30"/>
    </row>
    <row r="152" spans="1:10" x14ac:dyDescent="0.25">
      <c r="A152" s="44" t="s">
        <v>13</v>
      </c>
      <c r="B152" s="45"/>
      <c r="C152" s="46"/>
      <c r="D152" s="46"/>
      <c r="E152" s="30"/>
      <c r="G152" s="47" t="s">
        <v>1</v>
      </c>
      <c r="H152" s="47"/>
    </row>
    <row r="153" spans="1:10" ht="9.9499999999999993" customHeight="1" x14ac:dyDescent="0.25">
      <c r="A153" s="31"/>
      <c r="B153" s="31"/>
      <c r="D153" s="31"/>
      <c r="E153" s="30"/>
    </row>
    <row r="154" spans="1:10" x14ac:dyDescent="0.25">
      <c r="A154" s="48"/>
      <c r="B154" s="49"/>
      <c r="C154" s="50"/>
      <c r="D154" s="51"/>
      <c r="E154" s="30"/>
    </row>
    <row r="155" spans="1:10" ht="17.25" x14ac:dyDescent="0.25">
      <c r="A155" s="44" t="s">
        <v>38</v>
      </c>
      <c r="B155" s="67"/>
      <c r="C155" s="67"/>
      <c r="D155" s="52"/>
      <c r="E155" s="30"/>
      <c r="G155" s="47" t="s">
        <v>1</v>
      </c>
      <c r="H155" s="47"/>
    </row>
    <row r="156" spans="1:10" x14ac:dyDescent="0.25">
      <c r="A156" s="31" t="s">
        <v>20</v>
      </c>
      <c r="B156" s="31"/>
      <c r="D156" s="31"/>
      <c r="E156" s="31"/>
    </row>
    <row r="157" spans="1:10" ht="18.75" x14ac:dyDescent="0.3">
      <c r="A157" s="122" t="str">
        <f>'Grades 6-8 NMS 1 FTE'!A126:G126</f>
        <v xml:space="preserve">   01-0000-0-1103-000-1110-1000-000-108</v>
      </c>
      <c r="B157" s="122"/>
      <c r="C157" s="122"/>
      <c r="D157" s="122"/>
      <c r="E157" s="122"/>
      <c r="F157" s="122"/>
    </row>
  </sheetData>
  <mergeCells count="6">
    <mergeCell ref="B1:J1"/>
    <mergeCell ref="A157:F157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7" fitToHeight="0" orientation="portrait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9"/>
  <sheetViews>
    <sheetView view="pageBreakPreview" zoomScaleNormal="100" zoomScaleSheetLayoutView="100" workbookViewId="0">
      <pane ySplit="8" topLeftCell="A66" activePane="bottomLeft" state="frozen"/>
      <selection activeCell="F25" sqref="F25"/>
      <selection pane="bottomLeft" activeCell="A85" sqref="A85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05" t="str">
        <f>'Grades 6-8 NMS 1 FTE'!A1</f>
        <v>2023-24</v>
      </c>
      <c r="B1" s="123" t="s">
        <v>43</v>
      </c>
      <c r="C1" s="123"/>
      <c r="D1" s="123"/>
      <c r="E1" s="123"/>
      <c r="F1" s="123"/>
      <c r="G1" s="123"/>
      <c r="H1" s="123"/>
    </row>
    <row r="2" spans="1:8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20" t="s">
        <v>11</v>
      </c>
      <c r="D5" s="120"/>
      <c r="E5" s="91" t="s">
        <v>12</v>
      </c>
      <c r="F5" s="120" t="s">
        <v>16</v>
      </c>
      <c r="G5" s="120"/>
      <c r="H5" s="120"/>
    </row>
    <row r="6" spans="1:8" s="39" customFormat="1" x14ac:dyDescent="0.25">
      <c r="A6" s="6" t="s">
        <v>7</v>
      </c>
      <c r="B6" s="7"/>
      <c r="C6" s="91">
        <v>41</v>
      </c>
      <c r="D6" s="8">
        <v>190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x14ac:dyDescent="0.25">
      <c r="A9" s="18">
        <f>'Grades 1-3'!A10</f>
        <v>45299</v>
      </c>
      <c r="B9" s="77">
        <v>1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x14ac:dyDescent="0.25">
      <c r="A10" s="18"/>
      <c r="B10" s="77">
        <v>2</v>
      </c>
      <c r="C10" s="23"/>
      <c r="D10" s="13"/>
      <c r="E10" s="14">
        <f t="shared" ref="E10:E33" si="0">IF(C10&gt;$C$6,(C10-$C$6)*$E$6,0)</f>
        <v>0</v>
      </c>
      <c r="F10" s="15">
        <f t="shared" ref="F10:F33" si="1">E10</f>
        <v>0</v>
      </c>
      <c r="G10" s="15"/>
      <c r="H10" s="15"/>
    </row>
    <row r="11" spans="1:8" x14ac:dyDescent="0.25">
      <c r="A11" s="18"/>
      <c r="B11" s="77">
        <v>3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x14ac:dyDescent="0.25">
      <c r="A12" s="18"/>
      <c r="B12" s="77">
        <v>4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x14ac:dyDescent="0.25">
      <c r="A13" s="18"/>
      <c r="B13" s="77">
        <v>5</v>
      </c>
      <c r="C13" s="23"/>
      <c r="D13" s="13">
        <f>SUM(C9:C13)</f>
        <v>0</v>
      </c>
      <c r="E13" s="14">
        <f t="shared" si="0"/>
        <v>0</v>
      </c>
      <c r="F13" s="15">
        <f t="shared" si="1"/>
        <v>0</v>
      </c>
      <c r="G13" s="15">
        <f>IF(D13&gt;$D$6,$G$6*(D13-$D$6),0)</f>
        <v>0</v>
      </c>
      <c r="H13" s="15">
        <f>IF(SUM(F9:F13)&gt;G13,SUM(F9:F13),G13)</f>
        <v>0</v>
      </c>
    </row>
    <row r="14" spans="1:8" x14ac:dyDescent="0.25">
      <c r="A14" s="18">
        <f>'Grades 1-3'!A11</f>
        <v>45300</v>
      </c>
      <c r="B14" s="85">
        <f t="shared" ref="B14:B89" si="2">IF($B$9&gt;0,$B$9,0)</f>
        <v>1</v>
      </c>
      <c r="C14" s="23"/>
      <c r="D14" s="13"/>
      <c r="E14" s="14">
        <f t="shared" si="0"/>
        <v>0</v>
      </c>
      <c r="F14" s="15">
        <f t="shared" si="1"/>
        <v>0</v>
      </c>
      <c r="G14" s="15"/>
      <c r="H14" s="15"/>
    </row>
    <row r="15" spans="1:8" x14ac:dyDescent="0.25">
      <c r="A15" s="18"/>
      <c r="B15" s="86">
        <f t="shared" ref="B15:B90" si="3">IF($B$10&gt;0,$B$10,0)</f>
        <v>2</v>
      </c>
      <c r="C15" s="23"/>
      <c r="D15" s="13"/>
      <c r="E15" s="14">
        <f t="shared" si="0"/>
        <v>0</v>
      </c>
      <c r="F15" s="15">
        <f t="shared" si="1"/>
        <v>0</v>
      </c>
      <c r="G15" s="15"/>
      <c r="H15" s="15"/>
    </row>
    <row r="16" spans="1:8" x14ac:dyDescent="0.25">
      <c r="A16" s="18"/>
      <c r="B16" s="86">
        <f t="shared" ref="B16" si="4">IF($B$11&gt;0,$B$11,0)</f>
        <v>3</v>
      </c>
      <c r="C16" s="23"/>
      <c r="D16" s="13"/>
      <c r="E16" s="14">
        <f t="shared" si="0"/>
        <v>0</v>
      </c>
      <c r="F16" s="15">
        <f t="shared" si="1"/>
        <v>0</v>
      </c>
      <c r="G16" s="15"/>
      <c r="H16" s="15"/>
    </row>
    <row r="17" spans="1:8" x14ac:dyDescent="0.25">
      <c r="A17" s="18"/>
      <c r="B17" s="86">
        <f t="shared" ref="B17" si="5">IF($B$12&gt;0,$B$12,0)</f>
        <v>4</v>
      </c>
      <c r="C17" s="23"/>
      <c r="D17" s="13"/>
      <c r="E17" s="14">
        <f t="shared" si="0"/>
        <v>0</v>
      </c>
      <c r="F17" s="15">
        <f t="shared" si="1"/>
        <v>0</v>
      </c>
      <c r="G17" s="15"/>
      <c r="H17" s="15"/>
    </row>
    <row r="18" spans="1:8" x14ac:dyDescent="0.25">
      <c r="A18" s="18"/>
      <c r="B18" s="87">
        <f t="shared" ref="B18" si="6">IF($B$13&gt;0,$B$13,0)</f>
        <v>5</v>
      </c>
      <c r="C18" s="23"/>
      <c r="D18" s="13">
        <f t="shared" ref="D18" si="7">SUM(C14:C18)</f>
        <v>0</v>
      </c>
      <c r="E18" s="14">
        <f t="shared" si="0"/>
        <v>0</v>
      </c>
      <c r="F18" s="15">
        <f t="shared" si="1"/>
        <v>0</v>
      </c>
      <c r="G18" s="15">
        <f t="shared" ref="G18" si="8">IF(D18&gt;$D$6,$G$6*(D18-$D$6),0)</f>
        <v>0</v>
      </c>
      <c r="H18" s="15">
        <f t="shared" ref="H18" si="9">IF(SUM(F14:F18)&gt;G18,SUM(F14:F18),G18)</f>
        <v>0</v>
      </c>
    </row>
    <row r="19" spans="1:8" x14ac:dyDescent="0.25">
      <c r="A19" s="18">
        <f>'Grades 1-3'!A12</f>
        <v>45301</v>
      </c>
      <c r="B19" s="85">
        <f t="shared" si="2"/>
        <v>1</v>
      </c>
      <c r="C19" s="23"/>
      <c r="D19" s="13"/>
      <c r="E19" s="14">
        <f t="shared" si="0"/>
        <v>0</v>
      </c>
      <c r="F19" s="15">
        <f t="shared" si="1"/>
        <v>0</v>
      </c>
      <c r="G19" s="15"/>
      <c r="H19" s="15"/>
    </row>
    <row r="20" spans="1:8" x14ac:dyDescent="0.25">
      <c r="A20" s="18"/>
      <c r="B20" s="86">
        <f t="shared" si="3"/>
        <v>2</v>
      </c>
      <c r="C20" s="23"/>
      <c r="D20" s="13"/>
      <c r="E20" s="14">
        <f t="shared" si="0"/>
        <v>0</v>
      </c>
      <c r="F20" s="15">
        <f t="shared" si="1"/>
        <v>0</v>
      </c>
      <c r="G20" s="15"/>
      <c r="H20" s="15"/>
    </row>
    <row r="21" spans="1:8" x14ac:dyDescent="0.25">
      <c r="A21" s="18"/>
      <c r="B21" s="86">
        <f t="shared" ref="B21:B91" si="10">IF($B$11&gt;0,$B$11,0)</f>
        <v>3</v>
      </c>
      <c r="C21" s="23"/>
      <c r="D21" s="13"/>
      <c r="E21" s="14">
        <f t="shared" si="0"/>
        <v>0</v>
      </c>
      <c r="F21" s="15">
        <f t="shared" si="1"/>
        <v>0</v>
      </c>
      <c r="G21" s="15"/>
      <c r="H21" s="15"/>
    </row>
    <row r="22" spans="1:8" x14ac:dyDescent="0.25">
      <c r="A22" s="18"/>
      <c r="B22" s="86">
        <f t="shared" ref="B22:B92" si="11">IF($B$12&gt;0,$B$12,0)</f>
        <v>4</v>
      </c>
      <c r="C22" s="23"/>
      <c r="D22" s="13"/>
      <c r="E22" s="14">
        <f t="shared" si="0"/>
        <v>0</v>
      </c>
      <c r="F22" s="15">
        <f t="shared" si="1"/>
        <v>0</v>
      </c>
      <c r="G22" s="15"/>
      <c r="H22" s="15"/>
    </row>
    <row r="23" spans="1:8" x14ac:dyDescent="0.25">
      <c r="A23" s="18"/>
      <c r="B23" s="87">
        <f t="shared" ref="B23:B93" si="12">IF($B$13&gt;0,$B$13,0)</f>
        <v>5</v>
      </c>
      <c r="C23" s="23"/>
      <c r="D23" s="13">
        <f t="shared" ref="D23" si="13">SUM(C19:C23)</f>
        <v>0</v>
      </c>
      <c r="E23" s="14">
        <f t="shared" si="0"/>
        <v>0</v>
      </c>
      <c r="F23" s="15">
        <f t="shared" si="1"/>
        <v>0</v>
      </c>
      <c r="G23" s="15">
        <f t="shared" ref="G23" si="14">IF(D23&gt;$D$6,$G$6*(D23-$D$6),0)</f>
        <v>0</v>
      </c>
      <c r="H23" s="15">
        <f t="shared" ref="H23" si="15">IF(SUM(F19:F23)&gt;G23,SUM(F19:F23),G23)</f>
        <v>0</v>
      </c>
    </row>
    <row r="24" spans="1:8" x14ac:dyDescent="0.25">
      <c r="A24" s="18">
        <f>'Grades 1-3'!A13</f>
        <v>45302</v>
      </c>
      <c r="B24" s="85">
        <f t="shared" si="2"/>
        <v>1</v>
      </c>
      <c r="C24" s="23"/>
      <c r="D24" s="13"/>
      <c r="E24" s="14">
        <f t="shared" si="0"/>
        <v>0</v>
      </c>
      <c r="F24" s="15">
        <f t="shared" si="1"/>
        <v>0</v>
      </c>
      <c r="G24" s="15"/>
      <c r="H24" s="15"/>
    </row>
    <row r="25" spans="1:8" x14ac:dyDescent="0.25">
      <c r="A25" s="18"/>
      <c r="B25" s="86">
        <f t="shared" si="3"/>
        <v>2</v>
      </c>
      <c r="C25" s="23"/>
      <c r="D25" s="13"/>
      <c r="E25" s="14">
        <f t="shared" si="0"/>
        <v>0</v>
      </c>
      <c r="F25" s="15">
        <f t="shared" si="1"/>
        <v>0</v>
      </c>
      <c r="G25" s="15"/>
      <c r="H25" s="15"/>
    </row>
    <row r="26" spans="1:8" x14ac:dyDescent="0.25">
      <c r="A26" s="18"/>
      <c r="B26" s="86">
        <f t="shared" si="10"/>
        <v>3</v>
      </c>
      <c r="C26" s="23"/>
      <c r="D26" s="13"/>
      <c r="E26" s="14">
        <f t="shared" si="0"/>
        <v>0</v>
      </c>
      <c r="F26" s="15">
        <f t="shared" si="1"/>
        <v>0</v>
      </c>
      <c r="G26" s="15"/>
      <c r="H26" s="15"/>
    </row>
    <row r="27" spans="1:8" x14ac:dyDescent="0.25">
      <c r="A27" s="18"/>
      <c r="B27" s="86">
        <f t="shared" si="11"/>
        <v>4</v>
      </c>
      <c r="C27" s="23"/>
      <c r="D27" s="13"/>
      <c r="E27" s="14">
        <f t="shared" si="0"/>
        <v>0</v>
      </c>
      <c r="F27" s="15">
        <f t="shared" si="1"/>
        <v>0</v>
      </c>
      <c r="G27" s="15"/>
      <c r="H27" s="15"/>
    </row>
    <row r="28" spans="1:8" x14ac:dyDescent="0.25">
      <c r="A28" s="18"/>
      <c r="B28" s="87">
        <f t="shared" si="12"/>
        <v>5</v>
      </c>
      <c r="C28" s="23"/>
      <c r="D28" s="13">
        <f t="shared" ref="D28" si="16">SUM(C24:C28)</f>
        <v>0</v>
      </c>
      <c r="E28" s="14">
        <f t="shared" si="0"/>
        <v>0</v>
      </c>
      <c r="F28" s="15">
        <f t="shared" si="1"/>
        <v>0</v>
      </c>
      <c r="G28" s="15">
        <f t="shared" ref="G28" si="17">IF(D28&gt;$D$6,$G$6*(D28-$D$6),0)</f>
        <v>0</v>
      </c>
      <c r="H28" s="15">
        <f t="shared" ref="H28" si="18">IF(SUM(F24:F28)&gt;G28,SUM(F24:F28),G28)</f>
        <v>0</v>
      </c>
    </row>
    <row r="29" spans="1:8" x14ac:dyDescent="0.25">
      <c r="A29" s="18">
        <f>'Grades 1-3'!A14</f>
        <v>45303</v>
      </c>
      <c r="B29" s="85">
        <f t="shared" si="2"/>
        <v>1</v>
      </c>
      <c r="C29" s="23"/>
      <c r="D29" s="13"/>
      <c r="E29" s="14">
        <f t="shared" si="0"/>
        <v>0</v>
      </c>
      <c r="F29" s="15">
        <f t="shared" si="1"/>
        <v>0</v>
      </c>
      <c r="G29" s="15"/>
      <c r="H29" s="15"/>
    </row>
    <row r="30" spans="1:8" x14ac:dyDescent="0.25">
      <c r="A30" s="18"/>
      <c r="B30" s="86">
        <f t="shared" si="3"/>
        <v>2</v>
      </c>
      <c r="C30" s="23"/>
      <c r="D30" s="13"/>
      <c r="E30" s="14">
        <f t="shared" si="0"/>
        <v>0</v>
      </c>
      <c r="F30" s="15">
        <f t="shared" si="1"/>
        <v>0</v>
      </c>
      <c r="G30" s="15"/>
      <c r="H30" s="15"/>
    </row>
    <row r="31" spans="1:8" x14ac:dyDescent="0.25">
      <c r="A31" s="18"/>
      <c r="B31" s="86">
        <f t="shared" si="10"/>
        <v>3</v>
      </c>
      <c r="C31" s="23"/>
      <c r="D31" s="13"/>
      <c r="E31" s="14">
        <f t="shared" si="0"/>
        <v>0</v>
      </c>
      <c r="F31" s="15">
        <f t="shared" si="1"/>
        <v>0</v>
      </c>
      <c r="G31" s="15"/>
      <c r="H31" s="15"/>
    </row>
    <row r="32" spans="1:8" x14ac:dyDescent="0.25">
      <c r="A32" s="18"/>
      <c r="B32" s="86">
        <f t="shared" si="11"/>
        <v>4</v>
      </c>
      <c r="C32" s="23"/>
      <c r="D32" s="13"/>
      <c r="E32" s="14">
        <f t="shared" si="0"/>
        <v>0</v>
      </c>
      <c r="F32" s="15">
        <f t="shared" si="1"/>
        <v>0</v>
      </c>
      <c r="G32" s="15"/>
      <c r="H32" s="15"/>
    </row>
    <row r="33" spans="1:8" x14ac:dyDescent="0.25">
      <c r="A33" s="18"/>
      <c r="B33" s="87">
        <f t="shared" si="12"/>
        <v>5</v>
      </c>
      <c r="C33" s="23"/>
      <c r="D33" s="13">
        <f t="shared" ref="D33" si="19">SUM(C29:C33)</f>
        <v>0</v>
      </c>
      <c r="E33" s="14">
        <f t="shared" si="0"/>
        <v>0</v>
      </c>
      <c r="F33" s="15">
        <f t="shared" si="1"/>
        <v>0</v>
      </c>
      <c r="G33" s="15">
        <f t="shared" ref="G33" si="20">IF(D33&gt;$D$6,$G$6*(D33-$D$6),0)</f>
        <v>0</v>
      </c>
      <c r="H33" s="15">
        <f t="shared" ref="H33" si="21">IF(SUM(F29:F33)&gt;G33,SUM(F29:F33),G33)</f>
        <v>0</v>
      </c>
    </row>
    <row r="34" spans="1:8" x14ac:dyDescent="0.25">
      <c r="A34" s="18">
        <f>'Grades 1-3'!A15</f>
        <v>45307</v>
      </c>
      <c r="B34" s="85">
        <f t="shared" si="2"/>
        <v>1</v>
      </c>
      <c r="C34" s="23"/>
      <c r="D34" s="13"/>
      <c r="E34" s="14">
        <f t="shared" ref="E34:E93" si="22">IF(C34&gt;$C$6,(C34-$C$6)*$E$6,0)</f>
        <v>0</v>
      </c>
      <c r="F34" s="15">
        <f t="shared" ref="F34:F93" si="23">E34</f>
        <v>0</v>
      </c>
      <c r="G34" s="15"/>
      <c r="H34" s="15"/>
    </row>
    <row r="35" spans="1:8" x14ac:dyDescent="0.25">
      <c r="A35" s="18"/>
      <c r="B35" s="86">
        <f t="shared" si="3"/>
        <v>2</v>
      </c>
      <c r="C35" s="23"/>
      <c r="D35" s="13"/>
      <c r="E35" s="14">
        <f t="shared" si="22"/>
        <v>0</v>
      </c>
      <c r="F35" s="15">
        <f t="shared" si="23"/>
        <v>0</v>
      </c>
      <c r="G35" s="15"/>
      <c r="H35" s="15"/>
    </row>
    <row r="36" spans="1:8" x14ac:dyDescent="0.25">
      <c r="A36" s="18"/>
      <c r="B36" s="86">
        <f t="shared" si="10"/>
        <v>3</v>
      </c>
      <c r="C36" s="23"/>
      <c r="D36" s="13"/>
      <c r="E36" s="14">
        <f t="shared" si="22"/>
        <v>0</v>
      </c>
      <c r="F36" s="15">
        <f t="shared" si="23"/>
        <v>0</v>
      </c>
      <c r="G36" s="15"/>
      <c r="H36" s="15"/>
    </row>
    <row r="37" spans="1:8" x14ac:dyDescent="0.25">
      <c r="A37" s="18"/>
      <c r="B37" s="86">
        <f t="shared" si="11"/>
        <v>4</v>
      </c>
      <c r="C37" s="23"/>
      <c r="D37" s="13"/>
      <c r="E37" s="14">
        <f t="shared" si="22"/>
        <v>0</v>
      </c>
      <c r="F37" s="15">
        <f t="shared" si="23"/>
        <v>0</v>
      </c>
      <c r="G37" s="15"/>
      <c r="H37" s="15"/>
    </row>
    <row r="38" spans="1:8" x14ac:dyDescent="0.25">
      <c r="A38" s="18"/>
      <c r="B38" s="87">
        <f t="shared" si="12"/>
        <v>5</v>
      </c>
      <c r="C38" s="23"/>
      <c r="D38" s="13">
        <f t="shared" ref="D38" si="24">SUM(C34:C38)</f>
        <v>0</v>
      </c>
      <c r="E38" s="14">
        <f t="shared" si="22"/>
        <v>0</v>
      </c>
      <c r="F38" s="15">
        <f t="shared" si="23"/>
        <v>0</v>
      </c>
      <c r="G38" s="15">
        <f t="shared" ref="G38" si="25">IF(D38&gt;$D$6,$G$6*(D38-$D$6),0)</f>
        <v>0</v>
      </c>
      <c r="H38" s="15">
        <f t="shared" ref="H38" si="26">IF(SUM(F34:F38)&gt;G38,SUM(F34:F38),G38)</f>
        <v>0</v>
      </c>
    </row>
    <row r="39" spans="1:8" x14ac:dyDescent="0.25">
      <c r="A39" s="18">
        <f>'Grades 1-3'!A16</f>
        <v>45308</v>
      </c>
      <c r="B39" s="85">
        <f t="shared" si="2"/>
        <v>1</v>
      </c>
      <c r="C39" s="23"/>
      <c r="D39" s="13"/>
      <c r="E39" s="14">
        <f t="shared" si="22"/>
        <v>0</v>
      </c>
      <c r="F39" s="15">
        <f t="shared" si="23"/>
        <v>0</v>
      </c>
      <c r="G39" s="15"/>
      <c r="H39" s="15"/>
    </row>
    <row r="40" spans="1:8" x14ac:dyDescent="0.25">
      <c r="A40" s="18"/>
      <c r="B40" s="86">
        <f t="shared" si="3"/>
        <v>2</v>
      </c>
      <c r="C40" s="23"/>
      <c r="D40" s="13"/>
      <c r="E40" s="14">
        <f t="shared" si="22"/>
        <v>0</v>
      </c>
      <c r="F40" s="15">
        <f t="shared" si="23"/>
        <v>0</v>
      </c>
      <c r="G40" s="15"/>
      <c r="H40" s="15"/>
    </row>
    <row r="41" spans="1:8" x14ac:dyDescent="0.25">
      <c r="A41" s="18"/>
      <c r="B41" s="86">
        <f t="shared" si="10"/>
        <v>3</v>
      </c>
      <c r="C41" s="23"/>
      <c r="D41" s="13"/>
      <c r="E41" s="14">
        <f t="shared" si="22"/>
        <v>0</v>
      </c>
      <c r="F41" s="15">
        <f t="shared" si="23"/>
        <v>0</v>
      </c>
      <c r="G41" s="15"/>
      <c r="H41" s="15"/>
    </row>
    <row r="42" spans="1:8" x14ac:dyDescent="0.25">
      <c r="A42" s="18"/>
      <c r="B42" s="86">
        <f t="shared" si="11"/>
        <v>4</v>
      </c>
      <c r="C42" s="23"/>
      <c r="D42" s="13"/>
      <c r="E42" s="14">
        <f t="shared" si="22"/>
        <v>0</v>
      </c>
      <c r="F42" s="15">
        <f t="shared" si="23"/>
        <v>0</v>
      </c>
      <c r="G42" s="15"/>
      <c r="H42" s="15"/>
    </row>
    <row r="43" spans="1:8" x14ac:dyDescent="0.25">
      <c r="A43" s="18"/>
      <c r="B43" s="87">
        <f t="shared" si="12"/>
        <v>5</v>
      </c>
      <c r="C43" s="23"/>
      <c r="D43" s="13">
        <f t="shared" ref="D43" si="27">SUM(C39:C43)</f>
        <v>0</v>
      </c>
      <c r="E43" s="14">
        <f t="shared" si="22"/>
        <v>0</v>
      </c>
      <c r="F43" s="15">
        <f t="shared" si="23"/>
        <v>0</v>
      </c>
      <c r="G43" s="15">
        <f t="shared" ref="G43" si="28">IF(D43&gt;$D$6,$G$6*(D43-$D$6),0)</f>
        <v>0</v>
      </c>
      <c r="H43" s="15">
        <f t="shared" ref="H43" si="29">IF(SUM(F39:F43)&gt;G43,SUM(F39:F43),G43)</f>
        <v>0</v>
      </c>
    </row>
    <row r="44" spans="1:8" x14ac:dyDescent="0.25">
      <c r="A44" s="18">
        <f>'Grades 1-3'!A17</f>
        <v>45309</v>
      </c>
      <c r="B44" s="85">
        <f t="shared" si="2"/>
        <v>1</v>
      </c>
      <c r="C44" s="23"/>
      <c r="D44" s="13"/>
      <c r="E44" s="14">
        <f t="shared" si="22"/>
        <v>0</v>
      </c>
      <c r="F44" s="15">
        <f t="shared" si="23"/>
        <v>0</v>
      </c>
      <c r="G44" s="15"/>
      <c r="H44" s="15"/>
    </row>
    <row r="45" spans="1:8" x14ac:dyDescent="0.25">
      <c r="A45" s="18"/>
      <c r="B45" s="86">
        <f t="shared" si="3"/>
        <v>2</v>
      </c>
      <c r="C45" s="23"/>
      <c r="D45" s="13"/>
      <c r="E45" s="14">
        <f t="shared" si="22"/>
        <v>0</v>
      </c>
      <c r="F45" s="15">
        <f t="shared" si="23"/>
        <v>0</v>
      </c>
      <c r="G45" s="15"/>
      <c r="H45" s="15"/>
    </row>
    <row r="46" spans="1:8" x14ac:dyDescent="0.25">
      <c r="A46" s="18"/>
      <c r="B46" s="86">
        <f t="shared" si="10"/>
        <v>3</v>
      </c>
      <c r="C46" s="23"/>
      <c r="D46" s="13"/>
      <c r="E46" s="14">
        <f t="shared" si="22"/>
        <v>0</v>
      </c>
      <c r="F46" s="15">
        <f t="shared" si="23"/>
        <v>0</v>
      </c>
      <c r="G46" s="15"/>
      <c r="H46" s="15"/>
    </row>
    <row r="47" spans="1:8" x14ac:dyDescent="0.25">
      <c r="A47" s="18"/>
      <c r="B47" s="86">
        <f t="shared" si="11"/>
        <v>4</v>
      </c>
      <c r="C47" s="23"/>
      <c r="D47" s="13"/>
      <c r="E47" s="14">
        <f t="shared" si="22"/>
        <v>0</v>
      </c>
      <c r="F47" s="15">
        <f t="shared" si="23"/>
        <v>0</v>
      </c>
      <c r="G47" s="15"/>
      <c r="H47" s="15"/>
    </row>
    <row r="48" spans="1:8" x14ac:dyDescent="0.25">
      <c r="A48" s="18"/>
      <c r="B48" s="87">
        <f t="shared" si="12"/>
        <v>5</v>
      </c>
      <c r="C48" s="23"/>
      <c r="D48" s="13">
        <f t="shared" ref="D48" si="30">SUM(C44:C48)</f>
        <v>0</v>
      </c>
      <c r="E48" s="14">
        <f t="shared" si="22"/>
        <v>0</v>
      </c>
      <c r="F48" s="15">
        <f t="shared" si="23"/>
        <v>0</v>
      </c>
      <c r="G48" s="15">
        <f t="shared" ref="G48" si="31">IF(D48&gt;$D$6,$G$6*(D48-$D$6),0)</f>
        <v>0</v>
      </c>
      <c r="H48" s="15">
        <f t="shared" ref="H48" si="32">IF(SUM(F44:F48)&gt;G48,SUM(F44:F48),G48)</f>
        <v>0</v>
      </c>
    </row>
    <row r="49" spans="1:8" x14ac:dyDescent="0.25">
      <c r="A49" s="18">
        <f>'Grades 1-3'!A18</f>
        <v>45310</v>
      </c>
      <c r="B49" s="85">
        <f t="shared" si="2"/>
        <v>1</v>
      </c>
      <c r="C49" s="23"/>
      <c r="D49" s="13"/>
      <c r="E49" s="14">
        <f t="shared" si="22"/>
        <v>0</v>
      </c>
      <c r="F49" s="15">
        <f t="shared" si="23"/>
        <v>0</v>
      </c>
      <c r="G49" s="15"/>
      <c r="H49" s="15"/>
    </row>
    <row r="50" spans="1:8" x14ac:dyDescent="0.25">
      <c r="A50" s="18"/>
      <c r="B50" s="86">
        <f t="shared" si="3"/>
        <v>2</v>
      </c>
      <c r="C50" s="23"/>
      <c r="D50" s="13"/>
      <c r="E50" s="14">
        <f t="shared" si="22"/>
        <v>0</v>
      </c>
      <c r="F50" s="15">
        <f t="shared" si="23"/>
        <v>0</v>
      </c>
      <c r="G50" s="15"/>
      <c r="H50" s="15"/>
    </row>
    <row r="51" spans="1:8" x14ac:dyDescent="0.25">
      <c r="A51" s="18"/>
      <c r="B51" s="86">
        <f t="shared" si="10"/>
        <v>3</v>
      </c>
      <c r="C51" s="23"/>
      <c r="D51" s="13"/>
      <c r="E51" s="14">
        <f t="shared" si="22"/>
        <v>0</v>
      </c>
      <c r="F51" s="15">
        <f t="shared" si="23"/>
        <v>0</v>
      </c>
      <c r="G51" s="15"/>
      <c r="H51" s="15"/>
    </row>
    <row r="52" spans="1:8" x14ac:dyDescent="0.25">
      <c r="A52" s="18"/>
      <c r="B52" s="86">
        <f t="shared" si="11"/>
        <v>4</v>
      </c>
      <c r="C52" s="23"/>
      <c r="D52" s="13"/>
      <c r="E52" s="14">
        <f t="shared" si="22"/>
        <v>0</v>
      </c>
      <c r="F52" s="15">
        <f t="shared" si="23"/>
        <v>0</v>
      </c>
      <c r="G52" s="15"/>
      <c r="H52" s="15"/>
    </row>
    <row r="53" spans="1:8" x14ac:dyDescent="0.25">
      <c r="A53" s="18"/>
      <c r="B53" s="87">
        <f t="shared" si="12"/>
        <v>5</v>
      </c>
      <c r="C53" s="23"/>
      <c r="D53" s="13">
        <f t="shared" ref="D53" si="33">SUM(C49:C53)</f>
        <v>0</v>
      </c>
      <c r="E53" s="14">
        <f t="shared" si="22"/>
        <v>0</v>
      </c>
      <c r="F53" s="15">
        <f t="shared" si="23"/>
        <v>0</v>
      </c>
      <c r="G53" s="15">
        <f t="shared" ref="G53" si="34">IF(D53&gt;$D$6,$G$6*(D53-$D$6),0)</f>
        <v>0</v>
      </c>
      <c r="H53" s="15">
        <f t="shared" ref="H53" si="35">IF(SUM(F49:F53)&gt;G53,SUM(F49:F53),G53)</f>
        <v>0</v>
      </c>
    </row>
    <row r="54" spans="1:8" x14ac:dyDescent="0.25">
      <c r="A54" s="18">
        <f>'Grades 1-3'!A19</f>
        <v>45313</v>
      </c>
      <c r="B54" s="85">
        <f t="shared" si="2"/>
        <v>1</v>
      </c>
      <c r="C54" s="23"/>
      <c r="D54" s="13"/>
      <c r="E54" s="14">
        <f t="shared" si="22"/>
        <v>0</v>
      </c>
      <c r="F54" s="15">
        <f t="shared" si="23"/>
        <v>0</v>
      </c>
      <c r="G54" s="15"/>
      <c r="H54" s="15"/>
    </row>
    <row r="55" spans="1:8" x14ac:dyDescent="0.25">
      <c r="A55" s="18"/>
      <c r="B55" s="86">
        <f t="shared" si="3"/>
        <v>2</v>
      </c>
      <c r="C55" s="23"/>
      <c r="D55" s="13"/>
      <c r="E55" s="14">
        <f t="shared" si="22"/>
        <v>0</v>
      </c>
      <c r="F55" s="15">
        <f t="shared" si="23"/>
        <v>0</v>
      </c>
      <c r="G55" s="15"/>
      <c r="H55" s="15"/>
    </row>
    <row r="56" spans="1:8" x14ac:dyDescent="0.25">
      <c r="A56" s="18"/>
      <c r="B56" s="86">
        <f t="shared" si="10"/>
        <v>3</v>
      </c>
      <c r="C56" s="23"/>
      <c r="D56" s="13"/>
      <c r="E56" s="14">
        <f t="shared" si="22"/>
        <v>0</v>
      </c>
      <c r="F56" s="15">
        <f t="shared" si="23"/>
        <v>0</v>
      </c>
      <c r="G56" s="15"/>
      <c r="H56" s="15"/>
    </row>
    <row r="57" spans="1:8" x14ac:dyDescent="0.25">
      <c r="A57" s="18"/>
      <c r="B57" s="86">
        <f t="shared" si="11"/>
        <v>4</v>
      </c>
      <c r="C57" s="23"/>
      <c r="D57" s="13"/>
      <c r="E57" s="14">
        <f t="shared" si="22"/>
        <v>0</v>
      </c>
      <c r="F57" s="15">
        <f t="shared" si="23"/>
        <v>0</v>
      </c>
      <c r="G57" s="15"/>
      <c r="H57" s="15"/>
    </row>
    <row r="58" spans="1:8" x14ac:dyDescent="0.25">
      <c r="A58" s="18"/>
      <c r="B58" s="87">
        <f t="shared" si="12"/>
        <v>5</v>
      </c>
      <c r="C58" s="23"/>
      <c r="D58" s="13">
        <f t="shared" ref="D58" si="36">SUM(C54:C58)</f>
        <v>0</v>
      </c>
      <c r="E58" s="14">
        <f t="shared" si="22"/>
        <v>0</v>
      </c>
      <c r="F58" s="15">
        <f t="shared" si="23"/>
        <v>0</v>
      </c>
      <c r="G58" s="15">
        <f t="shared" ref="G58" si="37">IF(D58&gt;$D$6,$G$6*(D58-$D$6),0)</f>
        <v>0</v>
      </c>
      <c r="H58" s="15">
        <f t="shared" ref="H58" si="38">IF(SUM(F54:F58)&gt;G58,SUM(F54:F58),G58)</f>
        <v>0</v>
      </c>
    </row>
    <row r="59" spans="1:8" x14ac:dyDescent="0.25">
      <c r="A59" s="18">
        <f>'Grades 1-3'!A20</f>
        <v>45314</v>
      </c>
      <c r="B59" s="85">
        <f t="shared" si="2"/>
        <v>1</v>
      </c>
      <c r="C59" s="23"/>
      <c r="D59" s="13"/>
      <c r="E59" s="14">
        <f t="shared" si="22"/>
        <v>0</v>
      </c>
      <c r="F59" s="15">
        <f t="shared" si="23"/>
        <v>0</v>
      </c>
      <c r="G59" s="15"/>
      <c r="H59" s="15"/>
    </row>
    <row r="60" spans="1:8" x14ac:dyDescent="0.25">
      <c r="A60" s="18"/>
      <c r="B60" s="86">
        <f t="shared" si="3"/>
        <v>2</v>
      </c>
      <c r="C60" s="23"/>
      <c r="D60" s="13"/>
      <c r="E60" s="14">
        <f t="shared" si="22"/>
        <v>0</v>
      </c>
      <c r="F60" s="15">
        <f t="shared" si="23"/>
        <v>0</v>
      </c>
      <c r="G60" s="15"/>
      <c r="H60" s="15"/>
    </row>
    <row r="61" spans="1:8" x14ac:dyDescent="0.25">
      <c r="A61" s="18"/>
      <c r="B61" s="86">
        <f t="shared" si="10"/>
        <v>3</v>
      </c>
      <c r="C61" s="23"/>
      <c r="D61" s="13"/>
      <c r="E61" s="14">
        <f t="shared" si="22"/>
        <v>0</v>
      </c>
      <c r="F61" s="15">
        <f t="shared" si="23"/>
        <v>0</v>
      </c>
      <c r="G61" s="15"/>
      <c r="H61" s="15"/>
    </row>
    <row r="62" spans="1:8" x14ac:dyDescent="0.25">
      <c r="A62" s="18"/>
      <c r="B62" s="86">
        <f t="shared" si="11"/>
        <v>4</v>
      </c>
      <c r="C62" s="23"/>
      <c r="D62" s="13"/>
      <c r="E62" s="14">
        <f t="shared" si="22"/>
        <v>0</v>
      </c>
      <c r="F62" s="15">
        <f t="shared" si="23"/>
        <v>0</v>
      </c>
      <c r="G62" s="15"/>
      <c r="H62" s="15"/>
    </row>
    <row r="63" spans="1:8" x14ac:dyDescent="0.25">
      <c r="A63" s="18"/>
      <c r="B63" s="87">
        <f t="shared" si="12"/>
        <v>5</v>
      </c>
      <c r="C63" s="23"/>
      <c r="D63" s="13">
        <f t="shared" ref="D63" si="39">SUM(C59:C63)</f>
        <v>0</v>
      </c>
      <c r="E63" s="14">
        <f t="shared" si="22"/>
        <v>0</v>
      </c>
      <c r="F63" s="15">
        <f t="shared" si="23"/>
        <v>0</v>
      </c>
      <c r="G63" s="15">
        <f t="shared" ref="G63" si="40">IF(D63&gt;$D$6,$G$6*(D63-$D$6),0)</f>
        <v>0</v>
      </c>
      <c r="H63" s="15">
        <f t="shared" ref="H63" si="41">IF(SUM(F59:F63)&gt;G63,SUM(F59:F63),G63)</f>
        <v>0</v>
      </c>
    </row>
    <row r="64" spans="1:8" x14ac:dyDescent="0.25">
      <c r="A64" s="18">
        <f>'Grades 1-3'!A21</f>
        <v>45315</v>
      </c>
      <c r="B64" s="85">
        <f t="shared" si="2"/>
        <v>1</v>
      </c>
      <c r="C64" s="23"/>
      <c r="D64" s="13"/>
      <c r="E64" s="14">
        <f t="shared" si="22"/>
        <v>0</v>
      </c>
      <c r="F64" s="15">
        <f t="shared" si="23"/>
        <v>0</v>
      </c>
      <c r="G64" s="15"/>
      <c r="H64" s="15"/>
    </row>
    <row r="65" spans="1:8" x14ac:dyDescent="0.25">
      <c r="A65" s="18"/>
      <c r="B65" s="86">
        <f t="shared" si="3"/>
        <v>2</v>
      </c>
      <c r="C65" s="23"/>
      <c r="D65" s="13"/>
      <c r="E65" s="14">
        <f t="shared" si="22"/>
        <v>0</v>
      </c>
      <c r="F65" s="15">
        <f t="shared" si="23"/>
        <v>0</v>
      </c>
      <c r="G65" s="15"/>
      <c r="H65" s="15"/>
    </row>
    <row r="66" spans="1:8" x14ac:dyDescent="0.25">
      <c r="A66" s="18"/>
      <c r="B66" s="86">
        <f t="shared" si="10"/>
        <v>3</v>
      </c>
      <c r="C66" s="23"/>
      <c r="D66" s="13"/>
      <c r="E66" s="14">
        <f t="shared" si="22"/>
        <v>0</v>
      </c>
      <c r="F66" s="15">
        <f t="shared" si="23"/>
        <v>0</v>
      </c>
      <c r="G66" s="15"/>
      <c r="H66" s="15"/>
    </row>
    <row r="67" spans="1:8" x14ac:dyDescent="0.25">
      <c r="A67" s="18"/>
      <c r="B67" s="86">
        <f t="shared" si="11"/>
        <v>4</v>
      </c>
      <c r="C67" s="23"/>
      <c r="D67" s="13"/>
      <c r="E67" s="14">
        <f t="shared" si="22"/>
        <v>0</v>
      </c>
      <c r="F67" s="15">
        <f t="shared" si="23"/>
        <v>0</v>
      </c>
      <c r="G67" s="15"/>
      <c r="H67" s="15"/>
    </row>
    <row r="68" spans="1:8" x14ac:dyDescent="0.25">
      <c r="A68" s="18"/>
      <c r="B68" s="87">
        <f t="shared" si="12"/>
        <v>5</v>
      </c>
      <c r="C68" s="23"/>
      <c r="D68" s="13">
        <f t="shared" ref="D68" si="42">SUM(C64:C68)</f>
        <v>0</v>
      </c>
      <c r="E68" s="14">
        <f t="shared" si="22"/>
        <v>0</v>
      </c>
      <c r="F68" s="15">
        <f t="shared" si="23"/>
        <v>0</v>
      </c>
      <c r="G68" s="15">
        <f t="shared" ref="G68" si="43">IF(D68&gt;$D$6,$G$6*(D68-$D$6),0)</f>
        <v>0</v>
      </c>
      <c r="H68" s="15">
        <f t="shared" ref="H68" si="44">IF(SUM(F64:F68)&gt;G68,SUM(F64:F68),G68)</f>
        <v>0</v>
      </c>
    </row>
    <row r="69" spans="1:8" x14ac:dyDescent="0.25">
      <c r="A69" s="18">
        <f>'Grades 1-3'!A22</f>
        <v>45316</v>
      </c>
      <c r="B69" s="85">
        <f t="shared" si="2"/>
        <v>1</v>
      </c>
      <c r="C69" s="23"/>
      <c r="D69" s="13"/>
      <c r="E69" s="14">
        <f t="shared" si="22"/>
        <v>0</v>
      </c>
      <c r="F69" s="15">
        <f t="shared" si="23"/>
        <v>0</v>
      </c>
      <c r="G69" s="15"/>
      <c r="H69" s="15"/>
    </row>
    <row r="70" spans="1:8" x14ac:dyDescent="0.25">
      <c r="A70" s="18"/>
      <c r="B70" s="86">
        <f t="shared" si="3"/>
        <v>2</v>
      </c>
      <c r="C70" s="23"/>
      <c r="D70" s="13"/>
      <c r="E70" s="14">
        <f t="shared" si="22"/>
        <v>0</v>
      </c>
      <c r="F70" s="15">
        <f t="shared" si="23"/>
        <v>0</v>
      </c>
      <c r="G70" s="15"/>
      <c r="H70" s="15"/>
    </row>
    <row r="71" spans="1:8" x14ac:dyDescent="0.25">
      <c r="A71" s="18"/>
      <c r="B71" s="86">
        <f t="shared" si="10"/>
        <v>3</v>
      </c>
      <c r="C71" s="23"/>
      <c r="D71" s="13"/>
      <c r="E71" s="14">
        <f t="shared" si="22"/>
        <v>0</v>
      </c>
      <c r="F71" s="15">
        <f t="shared" si="23"/>
        <v>0</v>
      </c>
      <c r="G71" s="15"/>
      <c r="H71" s="15"/>
    </row>
    <row r="72" spans="1:8" x14ac:dyDescent="0.25">
      <c r="A72" s="18"/>
      <c r="B72" s="86">
        <f t="shared" si="11"/>
        <v>4</v>
      </c>
      <c r="C72" s="23"/>
      <c r="D72" s="13"/>
      <c r="E72" s="14">
        <f t="shared" si="22"/>
        <v>0</v>
      </c>
      <c r="F72" s="15">
        <f t="shared" si="23"/>
        <v>0</v>
      </c>
      <c r="G72" s="15"/>
      <c r="H72" s="15"/>
    </row>
    <row r="73" spans="1:8" x14ac:dyDescent="0.25">
      <c r="A73" s="18"/>
      <c r="B73" s="87">
        <f t="shared" si="12"/>
        <v>5</v>
      </c>
      <c r="C73" s="23"/>
      <c r="D73" s="13">
        <f t="shared" ref="D73" si="45">SUM(C69:C73)</f>
        <v>0</v>
      </c>
      <c r="E73" s="14">
        <f t="shared" si="22"/>
        <v>0</v>
      </c>
      <c r="F73" s="15">
        <f t="shared" si="23"/>
        <v>0</v>
      </c>
      <c r="G73" s="15">
        <f t="shared" ref="G73" si="46">IF(D73&gt;$D$6,$G$6*(D73-$D$6),0)</f>
        <v>0</v>
      </c>
      <c r="H73" s="15">
        <f t="shared" ref="H73" si="47">IF(SUM(F69:F73)&gt;G73,SUM(F69:F73),G73)</f>
        <v>0</v>
      </c>
    </row>
    <row r="74" spans="1:8" x14ac:dyDescent="0.25">
      <c r="A74" s="18">
        <f>'Grades 1-3'!A23</f>
        <v>45317</v>
      </c>
      <c r="B74" s="85">
        <f t="shared" si="2"/>
        <v>1</v>
      </c>
      <c r="C74" s="23"/>
      <c r="D74" s="13"/>
      <c r="E74" s="14">
        <f t="shared" si="22"/>
        <v>0</v>
      </c>
      <c r="F74" s="15">
        <f t="shared" si="23"/>
        <v>0</v>
      </c>
      <c r="G74" s="15"/>
      <c r="H74" s="15"/>
    </row>
    <row r="75" spans="1:8" x14ac:dyDescent="0.25">
      <c r="A75" s="18"/>
      <c r="B75" s="86">
        <f t="shared" si="3"/>
        <v>2</v>
      </c>
      <c r="C75" s="23"/>
      <c r="D75" s="13"/>
      <c r="E75" s="14">
        <f t="shared" si="22"/>
        <v>0</v>
      </c>
      <c r="F75" s="15">
        <f t="shared" si="23"/>
        <v>0</v>
      </c>
      <c r="G75" s="15"/>
      <c r="H75" s="15"/>
    </row>
    <row r="76" spans="1:8" x14ac:dyDescent="0.25">
      <c r="A76" s="18"/>
      <c r="B76" s="86">
        <f t="shared" si="10"/>
        <v>3</v>
      </c>
      <c r="C76" s="23"/>
      <c r="D76" s="13"/>
      <c r="E76" s="14">
        <f t="shared" si="22"/>
        <v>0</v>
      </c>
      <c r="F76" s="15">
        <f t="shared" si="23"/>
        <v>0</v>
      </c>
      <c r="G76" s="15"/>
      <c r="H76" s="15"/>
    </row>
    <row r="77" spans="1:8" x14ac:dyDescent="0.25">
      <c r="A77" s="18"/>
      <c r="B77" s="86">
        <f t="shared" si="11"/>
        <v>4</v>
      </c>
      <c r="C77" s="23"/>
      <c r="D77" s="13"/>
      <c r="E77" s="14">
        <f t="shared" si="22"/>
        <v>0</v>
      </c>
      <c r="F77" s="15">
        <f t="shared" si="23"/>
        <v>0</v>
      </c>
      <c r="G77" s="15"/>
      <c r="H77" s="15"/>
    </row>
    <row r="78" spans="1:8" x14ac:dyDescent="0.25">
      <c r="A78" s="18"/>
      <c r="B78" s="87">
        <f t="shared" si="12"/>
        <v>5</v>
      </c>
      <c r="C78" s="23"/>
      <c r="D78" s="13">
        <f t="shared" ref="D78" si="48">SUM(C74:C78)</f>
        <v>0</v>
      </c>
      <c r="E78" s="14">
        <f t="shared" si="22"/>
        <v>0</v>
      </c>
      <c r="F78" s="15">
        <f t="shared" si="23"/>
        <v>0</v>
      </c>
      <c r="G78" s="15">
        <f t="shared" ref="G78" si="49">IF(D78&gt;$D$6,$G$6*(D78-$D$6),0)</f>
        <v>0</v>
      </c>
      <c r="H78" s="15">
        <f t="shared" ref="H78" si="50">IF(SUM(F74:F78)&gt;G78,SUM(F74:F78),G78)</f>
        <v>0</v>
      </c>
    </row>
    <row r="79" spans="1:8" x14ac:dyDescent="0.25">
      <c r="A79" s="18">
        <f>'Grades 1-3'!A24</f>
        <v>45320</v>
      </c>
      <c r="B79" s="85">
        <f t="shared" si="2"/>
        <v>1</v>
      </c>
      <c r="C79" s="23"/>
      <c r="D79" s="13"/>
      <c r="E79" s="14">
        <f t="shared" si="22"/>
        <v>0</v>
      </c>
      <c r="F79" s="15">
        <f t="shared" si="23"/>
        <v>0</v>
      </c>
      <c r="G79" s="15"/>
      <c r="H79" s="15"/>
    </row>
    <row r="80" spans="1:8" x14ac:dyDescent="0.25">
      <c r="A80" s="18"/>
      <c r="B80" s="86">
        <f t="shared" si="3"/>
        <v>2</v>
      </c>
      <c r="C80" s="23"/>
      <c r="D80" s="13"/>
      <c r="E80" s="14">
        <f t="shared" si="22"/>
        <v>0</v>
      </c>
      <c r="F80" s="15">
        <f t="shared" si="23"/>
        <v>0</v>
      </c>
      <c r="G80" s="15"/>
      <c r="H80" s="15"/>
    </row>
    <row r="81" spans="1:8" x14ac:dyDescent="0.25">
      <c r="A81" s="18"/>
      <c r="B81" s="86">
        <f t="shared" si="10"/>
        <v>3</v>
      </c>
      <c r="C81" s="23"/>
      <c r="D81" s="13"/>
      <c r="E81" s="14">
        <f t="shared" si="22"/>
        <v>0</v>
      </c>
      <c r="F81" s="15">
        <f t="shared" si="23"/>
        <v>0</v>
      </c>
      <c r="G81" s="15"/>
      <c r="H81" s="15"/>
    </row>
    <row r="82" spans="1:8" x14ac:dyDescent="0.25">
      <c r="A82" s="18"/>
      <c r="B82" s="86">
        <f t="shared" si="11"/>
        <v>4</v>
      </c>
      <c r="C82" s="23"/>
      <c r="D82" s="13"/>
      <c r="E82" s="14">
        <f t="shared" si="22"/>
        <v>0</v>
      </c>
      <c r="F82" s="15">
        <f t="shared" si="23"/>
        <v>0</v>
      </c>
      <c r="G82" s="15"/>
      <c r="H82" s="15"/>
    </row>
    <row r="83" spans="1:8" x14ac:dyDescent="0.25">
      <c r="A83" s="18"/>
      <c r="B83" s="87">
        <f t="shared" si="12"/>
        <v>5</v>
      </c>
      <c r="C83" s="23"/>
      <c r="D83" s="13">
        <f t="shared" ref="D83" si="51">SUM(C79:C83)</f>
        <v>0</v>
      </c>
      <c r="E83" s="14">
        <f t="shared" si="22"/>
        <v>0</v>
      </c>
      <c r="F83" s="15">
        <f t="shared" si="23"/>
        <v>0</v>
      </c>
      <c r="G83" s="15">
        <f t="shared" ref="G83" si="52">IF(D83&gt;$D$6,$G$6*(D83-$D$6),0)</f>
        <v>0</v>
      </c>
      <c r="H83" s="15">
        <f t="shared" ref="H83" si="53">IF(SUM(F79:F83)&gt;G83,SUM(F79:F83),G83)</f>
        <v>0</v>
      </c>
    </row>
    <row r="84" spans="1:8" x14ac:dyDescent="0.25">
      <c r="A84" s="18">
        <f>'Grades 1-3'!A25</f>
        <v>45321</v>
      </c>
      <c r="B84" s="85">
        <f t="shared" si="2"/>
        <v>1</v>
      </c>
      <c r="C84" s="23"/>
      <c r="D84" s="13"/>
      <c r="E84" s="14">
        <f t="shared" ref="E84:E88" si="54">IF(C84&gt;$C$6,(C84-$C$6)*$E$6,0)</f>
        <v>0</v>
      </c>
      <c r="F84" s="15">
        <f t="shared" ref="F84:F88" si="55">E84</f>
        <v>0</v>
      </c>
      <c r="G84" s="15"/>
      <c r="H84" s="15"/>
    </row>
    <row r="85" spans="1:8" x14ac:dyDescent="0.25">
      <c r="A85" s="18"/>
      <c r="B85" s="86">
        <f t="shared" si="3"/>
        <v>2</v>
      </c>
      <c r="C85" s="23"/>
      <c r="D85" s="13"/>
      <c r="E85" s="14">
        <f t="shared" si="54"/>
        <v>0</v>
      </c>
      <c r="F85" s="15">
        <f t="shared" si="55"/>
        <v>0</v>
      </c>
      <c r="G85" s="15"/>
      <c r="H85" s="15"/>
    </row>
    <row r="86" spans="1:8" x14ac:dyDescent="0.25">
      <c r="A86" s="18"/>
      <c r="B86" s="86">
        <f t="shared" si="10"/>
        <v>3</v>
      </c>
      <c r="C86" s="23"/>
      <c r="D86" s="13"/>
      <c r="E86" s="14">
        <f t="shared" si="54"/>
        <v>0</v>
      </c>
      <c r="F86" s="15">
        <f t="shared" si="55"/>
        <v>0</v>
      </c>
      <c r="G86" s="15"/>
      <c r="H86" s="15"/>
    </row>
    <row r="87" spans="1:8" x14ac:dyDescent="0.25">
      <c r="A87" s="18"/>
      <c r="B87" s="86">
        <f t="shared" si="11"/>
        <v>4</v>
      </c>
      <c r="C87" s="23"/>
      <c r="D87" s="13"/>
      <c r="E87" s="14">
        <f t="shared" si="54"/>
        <v>0</v>
      </c>
      <c r="F87" s="15">
        <f t="shared" si="55"/>
        <v>0</v>
      </c>
      <c r="G87" s="15"/>
      <c r="H87" s="15"/>
    </row>
    <row r="88" spans="1:8" x14ac:dyDescent="0.25">
      <c r="A88" s="18"/>
      <c r="B88" s="87">
        <f t="shared" si="12"/>
        <v>5</v>
      </c>
      <c r="C88" s="23"/>
      <c r="D88" s="13">
        <f t="shared" ref="D88" si="56">SUM(C84:C88)</f>
        <v>0</v>
      </c>
      <c r="E88" s="14">
        <f t="shared" si="54"/>
        <v>0</v>
      </c>
      <c r="F88" s="15">
        <f t="shared" si="55"/>
        <v>0</v>
      </c>
      <c r="G88" s="15">
        <f t="shared" ref="G88" si="57">IF(D88&gt;$D$6,$G$6*(D88-$D$6),0)</f>
        <v>0</v>
      </c>
      <c r="H88" s="15">
        <f t="shared" ref="H88" si="58">IF(SUM(F84:F88)&gt;G88,SUM(F84:F88),G88)</f>
        <v>0</v>
      </c>
    </row>
    <row r="89" spans="1:8" x14ac:dyDescent="0.25">
      <c r="A89" s="18">
        <f>'Grades 1-3'!A26</f>
        <v>45322</v>
      </c>
      <c r="B89" s="85">
        <f t="shared" si="2"/>
        <v>1</v>
      </c>
      <c r="C89" s="23"/>
      <c r="D89" s="13"/>
      <c r="E89" s="14">
        <f t="shared" si="22"/>
        <v>0</v>
      </c>
      <c r="F89" s="15">
        <f t="shared" si="23"/>
        <v>0</v>
      </c>
      <c r="G89" s="15"/>
      <c r="H89" s="15"/>
    </row>
    <row r="90" spans="1:8" x14ac:dyDescent="0.25">
      <c r="A90" s="18"/>
      <c r="B90" s="86">
        <f t="shared" si="3"/>
        <v>2</v>
      </c>
      <c r="C90" s="23"/>
      <c r="D90" s="13"/>
      <c r="E90" s="14">
        <f t="shared" si="22"/>
        <v>0</v>
      </c>
      <c r="F90" s="15">
        <f t="shared" si="23"/>
        <v>0</v>
      </c>
      <c r="G90" s="15"/>
      <c r="H90" s="15"/>
    </row>
    <row r="91" spans="1:8" x14ac:dyDescent="0.25">
      <c r="A91" s="18"/>
      <c r="B91" s="86">
        <f t="shared" si="10"/>
        <v>3</v>
      </c>
      <c r="C91" s="23"/>
      <c r="D91" s="13"/>
      <c r="E91" s="14">
        <f t="shared" si="22"/>
        <v>0</v>
      </c>
      <c r="F91" s="15">
        <f t="shared" si="23"/>
        <v>0</v>
      </c>
      <c r="G91" s="15"/>
      <c r="H91" s="15"/>
    </row>
    <row r="92" spans="1:8" x14ac:dyDescent="0.25">
      <c r="A92" s="18"/>
      <c r="B92" s="86">
        <f t="shared" si="11"/>
        <v>4</v>
      </c>
      <c r="C92" s="23"/>
      <c r="D92" s="13"/>
      <c r="E92" s="14">
        <f t="shared" si="22"/>
        <v>0</v>
      </c>
      <c r="F92" s="15">
        <f t="shared" si="23"/>
        <v>0</v>
      </c>
      <c r="G92" s="15"/>
      <c r="H92" s="15"/>
    </row>
    <row r="93" spans="1:8" x14ac:dyDescent="0.25">
      <c r="A93" s="18"/>
      <c r="B93" s="87">
        <f t="shared" si="12"/>
        <v>5</v>
      </c>
      <c r="C93" s="23"/>
      <c r="D93" s="13">
        <f t="shared" ref="D93" si="59">SUM(C89:C93)</f>
        <v>0</v>
      </c>
      <c r="E93" s="14">
        <f t="shared" si="22"/>
        <v>0</v>
      </c>
      <c r="F93" s="15">
        <f t="shared" si="23"/>
        <v>0</v>
      </c>
      <c r="G93" s="15">
        <f t="shared" ref="G93" si="60">IF(D93&gt;$D$6,$G$6*(D93-$D$6),0)</f>
        <v>0</v>
      </c>
      <c r="H93" s="15">
        <f t="shared" ref="H93" si="61">IF(SUM(F89:F93)&gt;G93,SUM(F89:F93),G93)</f>
        <v>0</v>
      </c>
    </row>
    <row r="94" spans="1:8" ht="19.5" thickBot="1" x14ac:dyDescent="0.35">
      <c r="A94" s="92" t="s">
        <v>2</v>
      </c>
      <c r="B94" s="104"/>
      <c r="C94" s="97"/>
      <c r="D94" s="98"/>
      <c r="E94" s="95"/>
      <c r="F94" s="99"/>
      <c r="G94" s="99"/>
      <c r="H94" s="100">
        <f>SUM(H9:H93)</f>
        <v>0</v>
      </c>
    </row>
    <row r="95" spans="1:8" ht="8.1" customHeight="1" thickTop="1" x14ac:dyDescent="0.25">
      <c r="A95" s="16"/>
      <c r="B95" s="1"/>
      <c r="C95" s="1"/>
      <c r="D95" s="1"/>
      <c r="E95" s="1"/>
      <c r="F95" s="1"/>
      <c r="G95" s="1"/>
      <c r="H95" s="1"/>
    </row>
    <row r="96" spans="1:8" x14ac:dyDescent="0.25">
      <c r="A96" s="57" t="s">
        <v>19</v>
      </c>
      <c r="B96" s="1"/>
      <c r="C96" s="1"/>
      <c r="D96" s="1"/>
      <c r="E96" s="1"/>
      <c r="F96" s="1"/>
      <c r="G96" s="1"/>
      <c r="H96" s="1"/>
    </row>
    <row r="97" spans="1:8" ht="8.1" customHeight="1" x14ac:dyDescent="0.25">
      <c r="A97" s="16"/>
      <c r="B97" s="1"/>
      <c r="C97" s="1"/>
      <c r="D97" s="1"/>
      <c r="E97" s="1"/>
      <c r="F97" s="1"/>
      <c r="G97" s="1"/>
      <c r="H97" s="1"/>
    </row>
    <row r="98" spans="1:8" x14ac:dyDescent="0.25">
      <c r="A98" s="58" t="s">
        <v>21</v>
      </c>
      <c r="B98" s="1"/>
      <c r="C98" s="1"/>
      <c r="D98" s="1"/>
      <c r="E98" s="1"/>
      <c r="F98" s="1"/>
      <c r="G98" s="1"/>
      <c r="H98" s="1"/>
    </row>
    <row r="99" spans="1:8" x14ac:dyDescent="0.25">
      <c r="A99" s="59" t="s">
        <v>22</v>
      </c>
      <c r="B99" s="1"/>
      <c r="C99" s="1"/>
      <c r="D99" s="1"/>
      <c r="E99" s="1"/>
      <c r="F99" s="1"/>
      <c r="G99" s="1"/>
      <c r="H99" s="1"/>
    </row>
    <row r="100" spans="1:8" ht="9.9499999999999993" customHeight="1" x14ac:dyDescent="0.25">
      <c r="A100" s="31"/>
      <c r="B100" s="31"/>
      <c r="D100" s="31"/>
    </row>
    <row r="101" spans="1:8" x14ac:dyDescent="0.25">
      <c r="C101" s="34"/>
      <c r="E101" s="30"/>
    </row>
    <row r="102" spans="1:8" x14ac:dyDescent="0.25">
      <c r="A102" s="44" t="s">
        <v>13</v>
      </c>
      <c r="B102" s="45"/>
      <c r="C102" s="46"/>
      <c r="D102" s="46"/>
      <c r="E102" s="30"/>
      <c r="G102" s="47" t="s">
        <v>1</v>
      </c>
      <c r="H102" s="47"/>
    </row>
    <row r="103" spans="1:8" ht="9.9499999999999993" customHeight="1" x14ac:dyDescent="0.25">
      <c r="A103" s="31"/>
      <c r="B103" s="31"/>
      <c r="D103" s="31"/>
      <c r="E103" s="30"/>
    </row>
    <row r="104" spans="1:8" x14ac:dyDescent="0.25">
      <c r="A104" s="48"/>
      <c r="B104" s="49"/>
      <c r="C104" s="50"/>
      <c r="D104" s="51"/>
      <c r="E104" s="30"/>
    </row>
    <row r="105" spans="1:8" ht="17.25" x14ac:dyDescent="0.25">
      <c r="A105" s="44" t="s">
        <v>38</v>
      </c>
      <c r="B105" s="67"/>
      <c r="C105" s="67"/>
      <c r="D105" s="52"/>
      <c r="E105" s="30"/>
      <c r="G105" s="47" t="s">
        <v>1</v>
      </c>
      <c r="H105" s="47"/>
    </row>
    <row r="106" spans="1:8" x14ac:dyDescent="0.25">
      <c r="A106" s="53"/>
      <c r="B106" s="54"/>
      <c r="C106" s="55"/>
      <c r="D106" s="55"/>
      <c r="E106" s="30"/>
      <c r="G106" s="30"/>
      <c r="H106" s="30"/>
    </row>
    <row r="107" spans="1:8" ht="9.9499999999999993" customHeight="1" x14ac:dyDescent="0.25">
      <c r="A107" s="31"/>
      <c r="B107" s="31"/>
      <c r="D107" s="31"/>
    </row>
    <row r="108" spans="1:8" x14ac:dyDescent="0.25">
      <c r="A108" s="31" t="s">
        <v>20</v>
      </c>
      <c r="B108" s="31"/>
      <c r="D108" s="31"/>
    </row>
    <row r="109" spans="1:8" ht="18.75" x14ac:dyDescent="0.3">
      <c r="A109" s="122" t="str">
        <f>'Grades 6-8 NMS 1 FTE'!A126:G126</f>
        <v xml:space="preserve">   01-0000-0-1103-000-1110-1000-000-108</v>
      </c>
      <c r="B109" s="122"/>
      <c r="C109" s="122"/>
      <c r="D109" s="122"/>
      <c r="E109" s="122"/>
      <c r="F109" s="122"/>
    </row>
  </sheetData>
  <mergeCells count="5">
    <mergeCell ref="A2:H2"/>
    <mergeCell ref="C5:D5"/>
    <mergeCell ref="F5:H5"/>
    <mergeCell ref="A109:F109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0"/>
  <sheetViews>
    <sheetView view="pageBreakPreview" zoomScaleNormal="100" zoomScaleSheetLayoutView="100" workbookViewId="0">
      <pane ySplit="8" topLeftCell="A114" activePane="bottomLeft" state="frozen"/>
      <selection activeCell="F25" sqref="F25"/>
      <selection pane="bottomLeft" activeCell="A130" sqref="A130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05" t="str">
        <f>'Grades 6-8 NMS 1 FTE'!A1</f>
        <v>2023-24</v>
      </c>
      <c r="B1" s="123" t="s">
        <v>44</v>
      </c>
      <c r="C1" s="123"/>
      <c r="D1" s="123"/>
      <c r="E1" s="123"/>
      <c r="F1" s="123"/>
      <c r="G1" s="123"/>
      <c r="H1" s="123"/>
    </row>
    <row r="2" spans="1:8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20" t="s">
        <v>11</v>
      </c>
      <c r="D5" s="120"/>
      <c r="E5" s="91" t="s">
        <v>12</v>
      </c>
      <c r="F5" s="120" t="s">
        <v>30</v>
      </c>
      <c r="G5" s="120"/>
      <c r="H5" s="120"/>
    </row>
    <row r="6" spans="1:8" s="39" customFormat="1" x14ac:dyDescent="0.25">
      <c r="A6" s="6" t="s">
        <v>7</v>
      </c>
      <c r="B6" s="7"/>
      <c r="C6" s="91">
        <v>41</v>
      </c>
      <c r="D6" s="8" t="s">
        <v>15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ht="13.5" customHeight="1" x14ac:dyDescent="0.25">
      <c r="A9" s="18">
        <f>'Grades 1-3'!A10</f>
        <v>45299</v>
      </c>
      <c r="B9" s="88" t="s">
        <v>37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ht="13.5" customHeight="1" x14ac:dyDescent="0.25">
      <c r="A10" s="18"/>
      <c r="B10" s="77">
        <v>1</v>
      </c>
      <c r="C10" s="23"/>
      <c r="D10" s="13"/>
      <c r="E10" s="14">
        <f t="shared" ref="E10:E48" si="0">IF(C10&gt;$C$6,(C10-$C$6)*$E$6,0)</f>
        <v>0</v>
      </c>
      <c r="F10" s="15">
        <f t="shared" ref="F10:F48" si="1">E10</f>
        <v>0</v>
      </c>
      <c r="G10" s="15"/>
      <c r="H10" s="15"/>
    </row>
    <row r="11" spans="1:8" ht="13.5" customHeight="1" x14ac:dyDescent="0.25">
      <c r="A11" s="18"/>
      <c r="B11" s="77">
        <v>2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ht="13.5" customHeight="1" x14ac:dyDescent="0.25">
      <c r="A12" s="18"/>
      <c r="B12" s="77">
        <v>3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ht="13.5" customHeight="1" x14ac:dyDescent="0.25">
      <c r="A13" s="18"/>
      <c r="B13" s="77">
        <v>4</v>
      </c>
      <c r="C13" s="23"/>
      <c r="D13" s="13"/>
      <c r="E13" s="14">
        <f t="shared" si="0"/>
        <v>0</v>
      </c>
      <c r="F13" s="15">
        <f t="shared" si="1"/>
        <v>0</v>
      </c>
      <c r="G13" s="15"/>
      <c r="H13" s="15"/>
    </row>
    <row r="14" spans="1:8" ht="13.5" customHeight="1" x14ac:dyDescent="0.25">
      <c r="A14" s="18"/>
      <c r="B14" s="77">
        <v>5</v>
      </c>
      <c r="C14" s="23"/>
      <c r="D14" s="13"/>
      <c r="E14" s="14">
        <f t="shared" si="0"/>
        <v>0</v>
      </c>
      <c r="F14" s="15">
        <f t="shared" si="1"/>
        <v>0</v>
      </c>
      <c r="G14" s="15"/>
      <c r="H14" s="15"/>
    </row>
    <row r="15" spans="1:8" ht="13.5" customHeight="1" x14ac:dyDescent="0.25">
      <c r="A15" s="18"/>
      <c r="B15" s="77">
        <v>6</v>
      </c>
      <c r="C15" s="23"/>
      <c r="D15" s="13"/>
      <c r="E15" s="14">
        <f t="shared" si="0"/>
        <v>0</v>
      </c>
      <c r="F15" s="15">
        <f t="shared" si="1"/>
        <v>0</v>
      </c>
      <c r="G15" s="15"/>
      <c r="H15" s="15"/>
    </row>
    <row r="16" spans="1:8" ht="13.5" customHeight="1" x14ac:dyDescent="0.25">
      <c r="A16" s="18"/>
      <c r="B16" s="77">
        <v>7</v>
      </c>
      <c r="C16" s="23"/>
      <c r="D16" s="13">
        <f>SUM(C9:C16)</f>
        <v>0</v>
      </c>
      <c r="E16" s="14">
        <f t="shared" si="0"/>
        <v>0</v>
      </c>
      <c r="F16" s="15">
        <f t="shared" si="1"/>
        <v>0</v>
      </c>
      <c r="G16" s="15">
        <f>IF(D16&gt;(38*(8-(COUNTBLANK(C9:C16)))+0),((C9+C10+C11+C12+C13+C14+C15+C16)-(38*(8-(COUNTBLANK(C9:C16)))+0))*$G$6,0)</f>
        <v>0</v>
      </c>
      <c r="H16" s="15">
        <f>IF(SUM(F9:F16)&gt;G16,SUM(F9:F16),G16)</f>
        <v>0</v>
      </c>
    </row>
    <row r="17" spans="1:8" ht="13.5" customHeight="1" x14ac:dyDescent="0.25">
      <c r="A17" s="18">
        <f>'Grades 1-3'!A11</f>
        <v>45300</v>
      </c>
      <c r="B17" s="85" t="str">
        <f t="shared" ref="B17:B137" si="2">IF($B$9&gt;0,$B$9,0)</f>
        <v>0</v>
      </c>
      <c r="C17" s="23"/>
      <c r="D17" s="13"/>
      <c r="E17" s="14">
        <f t="shared" si="0"/>
        <v>0</v>
      </c>
      <c r="F17" s="15">
        <f t="shared" si="1"/>
        <v>0</v>
      </c>
      <c r="G17" s="15"/>
      <c r="H17" s="15"/>
    </row>
    <row r="18" spans="1:8" ht="13.5" customHeight="1" x14ac:dyDescent="0.25">
      <c r="A18" s="18"/>
      <c r="B18" s="86">
        <f t="shared" ref="B18:B138" si="3">IF($B$10&gt;0,$B$10,0)</f>
        <v>1</v>
      </c>
      <c r="C18" s="23"/>
      <c r="D18" s="13"/>
      <c r="E18" s="14">
        <f t="shared" si="0"/>
        <v>0</v>
      </c>
      <c r="F18" s="15">
        <f t="shared" si="1"/>
        <v>0</v>
      </c>
      <c r="G18" s="15"/>
      <c r="H18" s="15"/>
    </row>
    <row r="19" spans="1:8" ht="13.5" customHeight="1" x14ac:dyDescent="0.25">
      <c r="A19" s="18"/>
      <c r="B19" s="86">
        <f t="shared" ref="B19" si="4">IF($B$11&gt;0,$B$11,0)</f>
        <v>2</v>
      </c>
      <c r="C19" s="23"/>
      <c r="D19" s="13"/>
      <c r="E19" s="14">
        <f t="shared" si="0"/>
        <v>0</v>
      </c>
      <c r="F19" s="15">
        <f t="shared" si="1"/>
        <v>0</v>
      </c>
      <c r="G19" s="15"/>
      <c r="H19" s="15"/>
    </row>
    <row r="20" spans="1:8" ht="13.5" customHeight="1" x14ac:dyDescent="0.25">
      <c r="A20" s="18"/>
      <c r="B20" s="86">
        <f>IF($B$12&gt;0,$B$12,0)</f>
        <v>3</v>
      </c>
      <c r="C20" s="23"/>
      <c r="D20" s="13"/>
      <c r="E20" s="14">
        <f t="shared" si="0"/>
        <v>0</v>
      </c>
      <c r="F20" s="15">
        <f t="shared" si="1"/>
        <v>0</v>
      </c>
      <c r="G20" s="15"/>
      <c r="H20" s="15"/>
    </row>
    <row r="21" spans="1:8" ht="13.5" customHeight="1" x14ac:dyDescent="0.25">
      <c r="A21" s="18"/>
      <c r="B21" s="86">
        <f>IF($B$13&gt;0,$B$13,0)</f>
        <v>4</v>
      </c>
      <c r="C21" s="23"/>
      <c r="D21" s="13"/>
      <c r="E21" s="14">
        <f t="shared" si="0"/>
        <v>0</v>
      </c>
      <c r="F21" s="15">
        <f t="shared" si="1"/>
        <v>0</v>
      </c>
      <c r="G21" s="15"/>
      <c r="H21" s="15"/>
    </row>
    <row r="22" spans="1:8" ht="13.5" customHeight="1" x14ac:dyDescent="0.25">
      <c r="A22" s="18"/>
      <c r="B22" s="86">
        <f t="shared" ref="B22" si="5">IF($B$14&gt;0,$B$14,0)</f>
        <v>5</v>
      </c>
      <c r="C22" s="23"/>
      <c r="D22" s="13"/>
      <c r="E22" s="14">
        <f t="shared" si="0"/>
        <v>0</v>
      </c>
      <c r="F22" s="15">
        <f t="shared" si="1"/>
        <v>0</v>
      </c>
      <c r="G22" s="15"/>
      <c r="H22" s="15"/>
    </row>
    <row r="23" spans="1:8" ht="13.5" customHeight="1" x14ac:dyDescent="0.25">
      <c r="A23" s="18"/>
      <c r="B23" s="86">
        <f>IF($B$15&gt;0,$B$15,0)</f>
        <v>6</v>
      </c>
      <c r="C23" s="23"/>
      <c r="D23" s="13"/>
      <c r="E23" s="14">
        <f t="shared" si="0"/>
        <v>0</v>
      </c>
      <c r="F23" s="15">
        <f t="shared" si="1"/>
        <v>0</v>
      </c>
      <c r="G23" s="15"/>
      <c r="H23" s="15"/>
    </row>
    <row r="24" spans="1:8" ht="13.5" customHeight="1" x14ac:dyDescent="0.25">
      <c r="A24" s="18"/>
      <c r="B24" s="87">
        <f t="shared" ref="B24" si="6">IF($B$16&gt;0,$B$16,0)</f>
        <v>7</v>
      </c>
      <c r="C24" s="23"/>
      <c r="D24" s="13">
        <f t="shared" ref="D24" si="7">SUM(C17:C24)</f>
        <v>0</v>
      </c>
      <c r="E24" s="14">
        <f t="shared" si="0"/>
        <v>0</v>
      </c>
      <c r="F24" s="15">
        <f t="shared" si="1"/>
        <v>0</v>
      </c>
      <c r="G24" s="15">
        <f>IF(D24&gt;(38*(8-(COUNTBLANK(C17:C24)))+0),((C17+C18+C19+C20+C21+C22+C23+C24)-(38*(8-(COUNTBLANK(C17:C24)))+0))*$G$6,0)</f>
        <v>0</v>
      </c>
      <c r="H24" s="15">
        <f>IF(SUM(F17:F24)&gt;G24,SUM(F17:F24),G24)</f>
        <v>0</v>
      </c>
    </row>
    <row r="25" spans="1:8" ht="13.5" customHeight="1" x14ac:dyDescent="0.25">
      <c r="A25" s="18">
        <f>'Grades 1-3'!A12</f>
        <v>45301</v>
      </c>
      <c r="B25" s="85" t="str">
        <f t="shared" si="2"/>
        <v>0</v>
      </c>
      <c r="C25" s="23"/>
      <c r="D25" s="13"/>
      <c r="E25" s="14">
        <f t="shared" si="0"/>
        <v>0</v>
      </c>
      <c r="F25" s="15">
        <f t="shared" si="1"/>
        <v>0</v>
      </c>
      <c r="G25" s="15"/>
      <c r="H25" s="15"/>
    </row>
    <row r="26" spans="1:8" ht="13.5" customHeight="1" x14ac:dyDescent="0.25">
      <c r="A26" s="18"/>
      <c r="B26" s="86">
        <f t="shared" si="3"/>
        <v>1</v>
      </c>
      <c r="C26" s="23"/>
      <c r="D26" s="13"/>
      <c r="E26" s="14">
        <f t="shared" si="0"/>
        <v>0</v>
      </c>
      <c r="F26" s="15">
        <f t="shared" si="1"/>
        <v>0</v>
      </c>
      <c r="G26" s="15"/>
      <c r="H26" s="15"/>
    </row>
    <row r="27" spans="1:8" ht="13.5" customHeight="1" x14ac:dyDescent="0.25">
      <c r="A27" s="18"/>
      <c r="B27" s="86">
        <f t="shared" ref="B27:B139" si="8">IF($B$11&gt;0,$B$11,0)</f>
        <v>2</v>
      </c>
      <c r="C27" s="23"/>
      <c r="D27" s="13"/>
      <c r="E27" s="14">
        <f t="shared" si="0"/>
        <v>0</v>
      </c>
      <c r="F27" s="15">
        <f t="shared" si="1"/>
        <v>0</v>
      </c>
      <c r="G27" s="15"/>
      <c r="H27" s="15"/>
    </row>
    <row r="28" spans="1:8" ht="13.5" customHeight="1" x14ac:dyDescent="0.25">
      <c r="A28" s="18"/>
      <c r="B28" s="86">
        <f>IF($B$12&gt;0,$B$12,0)</f>
        <v>3</v>
      </c>
      <c r="C28" s="23"/>
      <c r="D28" s="13"/>
      <c r="E28" s="14">
        <f t="shared" si="0"/>
        <v>0</v>
      </c>
      <c r="F28" s="15">
        <f t="shared" si="1"/>
        <v>0</v>
      </c>
      <c r="G28" s="15"/>
      <c r="H28" s="15"/>
    </row>
    <row r="29" spans="1:8" ht="13.5" customHeight="1" x14ac:dyDescent="0.25">
      <c r="A29" s="18"/>
      <c r="B29" s="86">
        <f>IF($B$13&gt;0,$B$13,0)</f>
        <v>4</v>
      </c>
      <c r="C29" s="23"/>
      <c r="D29" s="13"/>
      <c r="E29" s="14">
        <f t="shared" si="0"/>
        <v>0</v>
      </c>
      <c r="F29" s="15">
        <f t="shared" si="1"/>
        <v>0</v>
      </c>
      <c r="G29" s="15"/>
      <c r="H29" s="15"/>
    </row>
    <row r="30" spans="1:8" ht="13.5" customHeight="1" x14ac:dyDescent="0.25">
      <c r="A30" s="18"/>
      <c r="B30" s="86">
        <f t="shared" ref="B30:B142" si="9">IF($B$14&gt;0,$B$14,0)</f>
        <v>5</v>
      </c>
      <c r="C30" s="23"/>
      <c r="D30" s="13"/>
      <c r="E30" s="14">
        <f t="shared" si="0"/>
        <v>0</v>
      </c>
      <c r="F30" s="15">
        <f t="shared" si="1"/>
        <v>0</v>
      </c>
      <c r="G30" s="15"/>
      <c r="H30" s="15"/>
    </row>
    <row r="31" spans="1:8" ht="13.5" customHeight="1" x14ac:dyDescent="0.25">
      <c r="A31" s="18"/>
      <c r="B31" s="86">
        <f>IF($B$15&gt;0,$B$15,0)</f>
        <v>6</v>
      </c>
      <c r="C31" s="23"/>
      <c r="D31" s="13"/>
      <c r="E31" s="14">
        <f t="shared" si="0"/>
        <v>0</v>
      </c>
      <c r="F31" s="15">
        <f t="shared" si="1"/>
        <v>0</v>
      </c>
      <c r="G31" s="15"/>
      <c r="H31" s="15"/>
    </row>
    <row r="32" spans="1:8" ht="13.5" customHeight="1" x14ac:dyDescent="0.25">
      <c r="A32" s="18"/>
      <c r="B32" s="87">
        <f t="shared" ref="B32:B144" si="10">IF($B$16&gt;0,$B$16,0)</f>
        <v>7</v>
      </c>
      <c r="C32" s="23"/>
      <c r="D32" s="13">
        <f t="shared" ref="D32" si="11">SUM(C25:C32)</f>
        <v>0</v>
      </c>
      <c r="E32" s="14">
        <f t="shared" si="0"/>
        <v>0</v>
      </c>
      <c r="F32" s="15">
        <f t="shared" si="1"/>
        <v>0</v>
      </c>
      <c r="G32" s="15">
        <f>IF(D32&gt;(38*(8-(COUNTBLANK(C25:C32)))+0),((C25+C26+C27+C28+C29+C30+C31+C32)-(38*(8-(COUNTBLANK(C25:C32)))+0))*$G$6,0)</f>
        <v>0</v>
      </c>
      <c r="H32" s="15">
        <f>IF(SUM(F25:F32)&gt;G32,SUM(F25:F32),G32)</f>
        <v>0</v>
      </c>
    </row>
    <row r="33" spans="1:8" ht="13.5" customHeight="1" x14ac:dyDescent="0.25">
      <c r="A33" s="18">
        <f>'Grades 1-3'!A13</f>
        <v>45302</v>
      </c>
      <c r="B33" s="85" t="str">
        <f t="shared" si="2"/>
        <v>0</v>
      </c>
      <c r="C33" s="23"/>
      <c r="D33" s="13"/>
      <c r="E33" s="14">
        <f t="shared" si="0"/>
        <v>0</v>
      </c>
      <c r="F33" s="15">
        <f t="shared" si="1"/>
        <v>0</v>
      </c>
      <c r="G33" s="15"/>
      <c r="H33" s="15"/>
    </row>
    <row r="34" spans="1:8" ht="13.5" customHeight="1" x14ac:dyDescent="0.25">
      <c r="A34" s="18"/>
      <c r="B34" s="86">
        <f t="shared" si="3"/>
        <v>1</v>
      </c>
      <c r="C34" s="23"/>
      <c r="D34" s="13"/>
      <c r="E34" s="14">
        <f t="shared" si="0"/>
        <v>0</v>
      </c>
      <c r="F34" s="15">
        <f t="shared" si="1"/>
        <v>0</v>
      </c>
      <c r="G34" s="15"/>
      <c r="H34" s="15"/>
    </row>
    <row r="35" spans="1:8" ht="13.5" customHeight="1" x14ac:dyDescent="0.25">
      <c r="A35" s="18"/>
      <c r="B35" s="86">
        <f t="shared" si="8"/>
        <v>2</v>
      </c>
      <c r="C35" s="23"/>
      <c r="D35" s="13"/>
      <c r="E35" s="14">
        <f t="shared" si="0"/>
        <v>0</v>
      </c>
      <c r="F35" s="15">
        <f t="shared" si="1"/>
        <v>0</v>
      </c>
      <c r="G35" s="15"/>
      <c r="H35" s="15"/>
    </row>
    <row r="36" spans="1:8" ht="13.5" customHeight="1" x14ac:dyDescent="0.25">
      <c r="A36" s="18"/>
      <c r="B36" s="86">
        <f>IF($B$12&gt;0,$B$12,0)</f>
        <v>3</v>
      </c>
      <c r="C36" s="23"/>
      <c r="D36" s="13"/>
      <c r="E36" s="14">
        <f t="shared" si="0"/>
        <v>0</v>
      </c>
      <c r="F36" s="15">
        <f t="shared" si="1"/>
        <v>0</v>
      </c>
      <c r="G36" s="15"/>
      <c r="H36" s="15"/>
    </row>
    <row r="37" spans="1:8" ht="13.5" customHeight="1" x14ac:dyDescent="0.25">
      <c r="A37" s="18"/>
      <c r="B37" s="86">
        <f>IF($B$13&gt;0,$B$13,0)</f>
        <v>4</v>
      </c>
      <c r="C37" s="23"/>
      <c r="D37" s="13"/>
      <c r="E37" s="14">
        <f t="shared" si="0"/>
        <v>0</v>
      </c>
      <c r="F37" s="15">
        <f t="shared" si="1"/>
        <v>0</v>
      </c>
      <c r="G37" s="15"/>
      <c r="H37" s="15"/>
    </row>
    <row r="38" spans="1:8" ht="13.5" customHeight="1" x14ac:dyDescent="0.25">
      <c r="A38" s="18"/>
      <c r="B38" s="86">
        <f t="shared" si="9"/>
        <v>5</v>
      </c>
      <c r="C38" s="23"/>
      <c r="D38" s="13"/>
      <c r="E38" s="14">
        <f t="shared" si="0"/>
        <v>0</v>
      </c>
      <c r="F38" s="15">
        <f t="shared" si="1"/>
        <v>0</v>
      </c>
      <c r="G38" s="15"/>
      <c r="H38" s="15"/>
    </row>
    <row r="39" spans="1:8" ht="13.5" customHeight="1" x14ac:dyDescent="0.25">
      <c r="A39" s="18"/>
      <c r="B39" s="86">
        <f>IF($B$15&gt;0,$B$15,0)</f>
        <v>6</v>
      </c>
      <c r="C39" s="23"/>
      <c r="D39" s="13"/>
      <c r="E39" s="14">
        <f t="shared" si="0"/>
        <v>0</v>
      </c>
      <c r="F39" s="15">
        <f t="shared" si="1"/>
        <v>0</v>
      </c>
      <c r="G39" s="15"/>
      <c r="H39" s="15"/>
    </row>
    <row r="40" spans="1:8" ht="13.5" customHeight="1" x14ac:dyDescent="0.25">
      <c r="A40" s="18"/>
      <c r="B40" s="87">
        <f t="shared" si="10"/>
        <v>7</v>
      </c>
      <c r="C40" s="23"/>
      <c r="D40" s="13">
        <f t="shared" ref="D40" si="12">SUM(C33:C40)</f>
        <v>0</v>
      </c>
      <c r="E40" s="14">
        <f t="shared" si="0"/>
        <v>0</v>
      </c>
      <c r="F40" s="15">
        <f t="shared" si="1"/>
        <v>0</v>
      </c>
      <c r="G40" s="15">
        <f>IF(D40&gt;(38*(8-(COUNTBLANK(C33:C40)))+0),((C33+C34+C35+C36+C37+C38+C39+C40)-(38*(8-(COUNTBLANK(C33:C40)))+0))*$G$6,0)</f>
        <v>0</v>
      </c>
      <c r="H40" s="15">
        <f t="shared" ref="H40" si="13">IF(SUM(F33:F40)&gt;G40,SUM(F33:F40),G40)</f>
        <v>0</v>
      </c>
    </row>
    <row r="41" spans="1:8" ht="13.5" customHeight="1" x14ac:dyDescent="0.25">
      <c r="A41" s="18">
        <f>'Grades 1-3'!A14</f>
        <v>45303</v>
      </c>
      <c r="B41" s="85" t="str">
        <f t="shared" si="2"/>
        <v>0</v>
      </c>
      <c r="C41" s="23"/>
      <c r="D41" s="13"/>
      <c r="E41" s="14">
        <f t="shared" si="0"/>
        <v>0</v>
      </c>
      <c r="F41" s="15">
        <f t="shared" si="1"/>
        <v>0</v>
      </c>
      <c r="G41" s="15"/>
      <c r="H41" s="15"/>
    </row>
    <row r="42" spans="1:8" ht="13.5" customHeight="1" x14ac:dyDescent="0.25">
      <c r="A42" s="18"/>
      <c r="B42" s="86">
        <f t="shared" si="3"/>
        <v>1</v>
      </c>
      <c r="C42" s="23"/>
      <c r="D42" s="13"/>
      <c r="E42" s="14">
        <f t="shared" si="0"/>
        <v>0</v>
      </c>
      <c r="F42" s="15">
        <f t="shared" si="1"/>
        <v>0</v>
      </c>
      <c r="G42" s="15"/>
      <c r="H42" s="15"/>
    </row>
    <row r="43" spans="1:8" ht="13.5" customHeight="1" x14ac:dyDescent="0.25">
      <c r="A43" s="18"/>
      <c r="B43" s="86">
        <f t="shared" si="8"/>
        <v>2</v>
      </c>
      <c r="C43" s="23"/>
      <c r="D43" s="13"/>
      <c r="E43" s="14">
        <f t="shared" si="0"/>
        <v>0</v>
      </c>
      <c r="F43" s="15">
        <f t="shared" si="1"/>
        <v>0</v>
      </c>
      <c r="G43" s="15"/>
      <c r="H43" s="15"/>
    </row>
    <row r="44" spans="1:8" ht="13.5" customHeight="1" x14ac:dyDescent="0.25">
      <c r="A44" s="18"/>
      <c r="B44" s="86">
        <f>IF($B$12&gt;0,$B$12,0)</f>
        <v>3</v>
      </c>
      <c r="C44" s="23"/>
      <c r="D44" s="13"/>
      <c r="E44" s="14">
        <f t="shared" si="0"/>
        <v>0</v>
      </c>
      <c r="F44" s="15">
        <f t="shared" si="1"/>
        <v>0</v>
      </c>
      <c r="G44" s="15"/>
      <c r="H44" s="15"/>
    </row>
    <row r="45" spans="1:8" ht="13.5" customHeight="1" x14ac:dyDescent="0.25">
      <c r="A45" s="18"/>
      <c r="B45" s="86">
        <f>IF($B$13&gt;0,$B$13,0)</f>
        <v>4</v>
      </c>
      <c r="C45" s="23"/>
      <c r="D45" s="13"/>
      <c r="E45" s="14">
        <f t="shared" si="0"/>
        <v>0</v>
      </c>
      <c r="F45" s="15">
        <f t="shared" si="1"/>
        <v>0</v>
      </c>
      <c r="G45" s="15"/>
      <c r="H45" s="15"/>
    </row>
    <row r="46" spans="1:8" ht="13.5" customHeight="1" x14ac:dyDescent="0.25">
      <c r="A46" s="18"/>
      <c r="B46" s="86">
        <f t="shared" si="9"/>
        <v>5</v>
      </c>
      <c r="C46" s="23"/>
      <c r="D46" s="13"/>
      <c r="E46" s="14">
        <f t="shared" si="0"/>
        <v>0</v>
      </c>
      <c r="F46" s="15">
        <f t="shared" si="1"/>
        <v>0</v>
      </c>
      <c r="G46" s="15"/>
      <c r="H46" s="15"/>
    </row>
    <row r="47" spans="1:8" ht="13.5" customHeight="1" x14ac:dyDescent="0.25">
      <c r="A47" s="18"/>
      <c r="B47" s="86">
        <f>IF($B$15&gt;0,$B$15,0)</f>
        <v>6</v>
      </c>
      <c r="C47" s="23"/>
      <c r="D47" s="13"/>
      <c r="E47" s="14">
        <f t="shared" si="0"/>
        <v>0</v>
      </c>
      <c r="F47" s="15">
        <f t="shared" si="1"/>
        <v>0</v>
      </c>
      <c r="G47" s="15"/>
      <c r="H47" s="15"/>
    </row>
    <row r="48" spans="1:8" ht="13.5" customHeight="1" x14ac:dyDescent="0.25">
      <c r="A48" s="18"/>
      <c r="B48" s="87">
        <f t="shared" si="10"/>
        <v>7</v>
      </c>
      <c r="C48" s="23"/>
      <c r="D48" s="13">
        <f t="shared" ref="D48" si="14">SUM(C41:C48)</f>
        <v>0</v>
      </c>
      <c r="E48" s="14">
        <f t="shared" si="0"/>
        <v>0</v>
      </c>
      <c r="F48" s="15">
        <f t="shared" si="1"/>
        <v>0</v>
      </c>
      <c r="G48" s="15">
        <f>IF(D48&gt;(38*(8-(COUNTBLANK(C41:C48)))+0),((C41+C42+C43+C44+C45+C46+C47+C48)-(38*(8-(COUNTBLANK(C41:C48)))+0))*$G$6,0)</f>
        <v>0</v>
      </c>
      <c r="H48" s="15">
        <f t="shared" ref="H48" si="15">IF(SUM(F41:F48)&gt;G48,SUM(F41:F48),G48)</f>
        <v>0</v>
      </c>
    </row>
    <row r="49" spans="1:8" ht="13.5" customHeight="1" x14ac:dyDescent="0.25">
      <c r="A49" s="18">
        <f>'Grades 1-3'!A15</f>
        <v>45307</v>
      </c>
      <c r="B49" s="85" t="str">
        <f t="shared" si="2"/>
        <v>0</v>
      </c>
      <c r="C49" s="23"/>
      <c r="D49" s="13"/>
      <c r="E49" s="14">
        <f t="shared" ref="E49:E112" si="16">IF(C49&gt;$C$6,(C49-$C$6)*$E$6,0)</f>
        <v>0</v>
      </c>
      <c r="F49" s="15">
        <f t="shared" ref="F49:F112" si="17">E49</f>
        <v>0</v>
      </c>
      <c r="G49" s="15"/>
      <c r="H49" s="15"/>
    </row>
    <row r="50" spans="1:8" ht="13.5" customHeight="1" x14ac:dyDescent="0.25">
      <c r="A50" s="18"/>
      <c r="B50" s="86">
        <f t="shared" si="3"/>
        <v>1</v>
      </c>
      <c r="C50" s="23"/>
      <c r="D50" s="13"/>
      <c r="E50" s="14">
        <f t="shared" si="16"/>
        <v>0</v>
      </c>
      <c r="F50" s="15">
        <f t="shared" si="17"/>
        <v>0</v>
      </c>
      <c r="G50" s="15"/>
      <c r="H50" s="15"/>
    </row>
    <row r="51" spans="1:8" ht="13.5" customHeight="1" x14ac:dyDescent="0.25">
      <c r="A51" s="18"/>
      <c r="B51" s="86">
        <f t="shared" si="8"/>
        <v>2</v>
      </c>
      <c r="C51" s="23"/>
      <c r="D51" s="13"/>
      <c r="E51" s="14">
        <f t="shared" si="16"/>
        <v>0</v>
      </c>
      <c r="F51" s="15">
        <f t="shared" si="17"/>
        <v>0</v>
      </c>
      <c r="G51" s="15"/>
      <c r="H51" s="15"/>
    </row>
    <row r="52" spans="1:8" ht="13.5" customHeight="1" x14ac:dyDescent="0.25">
      <c r="A52" s="18"/>
      <c r="B52" s="86">
        <f t="shared" ref="B52" si="18">IF($B$12&gt;0,$B$12,0)</f>
        <v>3</v>
      </c>
      <c r="C52" s="23"/>
      <c r="D52" s="13"/>
      <c r="E52" s="14">
        <f t="shared" si="16"/>
        <v>0</v>
      </c>
      <c r="F52" s="15">
        <f t="shared" si="17"/>
        <v>0</v>
      </c>
      <c r="G52" s="15"/>
      <c r="H52" s="15"/>
    </row>
    <row r="53" spans="1:8" ht="13.5" customHeight="1" x14ac:dyDescent="0.25">
      <c r="A53" s="18"/>
      <c r="B53" s="86">
        <f t="shared" ref="B53" si="19">IF($B$13&gt;0,$B$13,0)</f>
        <v>4</v>
      </c>
      <c r="C53" s="23"/>
      <c r="D53" s="13"/>
      <c r="E53" s="14">
        <f t="shared" si="16"/>
        <v>0</v>
      </c>
      <c r="F53" s="15">
        <f t="shared" si="17"/>
        <v>0</v>
      </c>
      <c r="G53" s="15"/>
      <c r="H53" s="15"/>
    </row>
    <row r="54" spans="1:8" ht="13.5" customHeight="1" x14ac:dyDescent="0.25">
      <c r="A54" s="18"/>
      <c r="B54" s="86">
        <f t="shared" si="9"/>
        <v>5</v>
      </c>
      <c r="C54" s="23"/>
      <c r="D54" s="13"/>
      <c r="E54" s="14">
        <f t="shared" si="16"/>
        <v>0</v>
      </c>
      <c r="F54" s="15">
        <f t="shared" si="17"/>
        <v>0</v>
      </c>
      <c r="G54" s="15"/>
      <c r="H54" s="15"/>
    </row>
    <row r="55" spans="1:8" ht="13.5" customHeight="1" x14ac:dyDescent="0.25">
      <c r="A55" s="18"/>
      <c r="B55" s="86">
        <f t="shared" ref="B55" si="20">IF($B$15&gt;0,$B$15,0)</f>
        <v>6</v>
      </c>
      <c r="C55" s="23"/>
      <c r="D55" s="13"/>
      <c r="E55" s="14">
        <f t="shared" si="16"/>
        <v>0</v>
      </c>
      <c r="F55" s="15">
        <f t="shared" si="17"/>
        <v>0</v>
      </c>
      <c r="G55" s="15"/>
      <c r="H55" s="15"/>
    </row>
    <row r="56" spans="1:8" ht="13.5" customHeight="1" x14ac:dyDescent="0.25">
      <c r="A56" s="18"/>
      <c r="B56" s="87">
        <f t="shared" si="10"/>
        <v>7</v>
      </c>
      <c r="C56" s="23"/>
      <c r="D56" s="13">
        <f t="shared" ref="D56" si="21">SUM(C49:C56)</f>
        <v>0</v>
      </c>
      <c r="E56" s="14">
        <f t="shared" si="16"/>
        <v>0</v>
      </c>
      <c r="F56" s="15">
        <f t="shared" si="17"/>
        <v>0</v>
      </c>
      <c r="G56" s="15">
        <f t="shared" ref="G56" si="22">IF(D56&gt;(38*(8-(COUNTBLANK(C49:C56)))+0),((C49+C50+C51+C52+C53+C54+C55+C56)-(38*(8-(COUNTBLANK(C49:C56)))+0))*$G$6,0)</f>
        <v>0</v>
      </c>
      <c r="H56" s="15">
        <f t="shared" ref="H56" si="23">IF(SUM(F49:F56)&gt;G56,SUM(F49:F56),G56)</f>
        <v>0</v>
      </c>
    </row>
    <row r="57" spans="1:8" ht="13.5" customHeight="1" x14ac:dyDescent="0.25">
      <c r="A57" s="18">
        <f>'Grades 1-3'!A16</f>
        <v>45308</v>
      </c>
      <c r="B57" s="85" t="str">
        <f t="shared" si="2"/>
        <v>0</v>
      </c>
      <c r="C57" s="23"/>
      <c r="D57" s="13"/>
      <c r="E57" s="14">
        <f t="shared" si="16"/>
        <v>0</v>
      </c>
      <c r="F57" s="15">
        <f t="shared" si="17"/>
        <v>0</v>
      </c>
      <c r="G57" s="15"/>
      <c r="H57" s="15"/>
    </row>
    <row r="58" spans="1:8" ht="13.5" customHeight="1" x14ac:dyDescent="0.25">
      <c r="A58" s="18"/>
      <c r="B58" s="86">
        <f t="shared" si="3"/>
        <v>1</v>
      </c>
      <c r="C58" s="23"/>
      <c r="D58" s="13"/>
      <c r="E58" s="14">
        <f t="shared" si="16"/>
        <v>0</v>
      </c>
      <c r="F58" s="15">
        <f t="shared" si="17"/>
        <v>0</v>
      </c>
      <c r="G58" s="15"/>
      <c r="H58" s="15"/>
    </row>
    <row r="59" spans="1:8" ht="13.5" customHeight="1" x14ac:dyDescent="0.25">
      <c r="A59" s="18"/>
      <c r="B59" s="86">
        <f t="shared" si="8"/>
        <v>2</v>
      </c>
      <c r="C59" s="23"/>
      <c r="D59" s="13"/>
      <c r="E59" s="14">
        <f t="shared" si="16"/>
        <v>0</v>
      </c>
      <c r="F59" s="15">
        <f t="shared" si="17"/>
        <v>0</v>
      </c>
      <c r="G59" s="15"/>
      <c r="H59" s="15"/>
    </row>
    <row r="60" spans="1:8" ht="13.5" customHeight="1" x14ac:dyDescent="0.25">
      <c r="A60" s="18"/>
      <c r="B60" s="86">
        <f t="shared" ref="B60" si="24">IF($B$12&gt;0,$B$12,0)</f>
        <v>3</v>
      </c>
      <c r="C60" s="23"/>
      <c r="D60" s="13"/>
      <c r="E60" s="14">
        <f t="shared" si="16"/>
        <v>0</v>
      </c>
      <c r="F60" s="15">
        <f t="shared" si="17"/>
        <v>0</v>
      </c>
      <c r="G60" s="15"/>
      <c r="H60" s="15"/>
    </row>
    <row r="61" spans="1:8" ht="13.5" customHeight="1" x14ac:dyDescent="0.25">
      <c r="A61" s="18"/>
      <c r="B61" s="86">
        <f t="shared" ref="B61" si="25">IF($B$13&gt;0,$B$13,0)</f>
        <v>4</v>
      </c>
      <c r="C61" s="23"/>
      <c r="D61" s="13"/>
      <c r="E61" s="14">
        <f t="shared" si="16"/>
        <v>0</v>
      </c>
      <c r="F61" s="15">
        <f t="shared" si="17"/>
        <v>0</v>
      </c>
      <c r="G61" s="15"/>
      <c r="H61" s="15"/>
    </row>
    <row r="62" spans="1:8" ht="13.5" customHeight="1" x14ac:dyDescent="0.25">
      <c r="A62" s="18"/>
      <c r="B62" s="86">
        <f t="shared" si="9"/>
        <v>5</v>
      </c>
      <c r="C62" s="23"/>
      <c r="D62" s="13"/>
      <c r="E62" s="14">
        <f t="shared" si="16"/>
        <v>0</v>
      </c>
      <c r="F62" s="15">
        <f t="shared" si="17"/>
        <v>0</v>
      </c>
      <c r="G62" s="15"/>
      <c r="H62" s="15"/>
    </row>
    <row r="63" spans="1:8" ht="13.5" customHeight="1" x14ac:dyDescent="0.25">
      <c r="A63" s="18"/>
      <c r="B63" s="86">
        <f t="shared" ref="B63" si="26">IF($B$15&gt;0,$B$15,0)</f>
        <v>6</v>
      </c>
      <c r="C63" s="23"/>
      <c r="D63" s="13"/>
      <c r="E63" s="14">
        <f t="shared" si="16"/>
        <v>0</v>
      </c>
      <c r="F63" s="15">
        <f t="shared" si="17"/>
        <v>0</v>
      </c>
      <c r="G63" s="15"/>
      <c r="H63" s="15"/>
    </row>
    <row r="64" spans="1:8" ht="13.5" customHeight="1" x14ac:dyDescent="0.25">
      <c r="A64" s="18"/>
      <c r="B64" s="87">
        <f t="shared" si="10"/>
        <v>7</v>
      </c>
      <c r="C64" s="23"/>
      <c r="D64" s="13">
        <f t="shared" ref="D64" si="27">SUM(C57:C64)</f>
        <v>0</v>
      </c>
      <c r="E64" s="14">
        <f t="shared" si="16"/>
        <v>0</v>
      </c>
      <c r="F64" s="15">
        <f t="shared" si="17"/>
        <v>0</v>
      </c>
      <c r="G64" s="15">
        <f t="shared" ref="G64" si="28">IF(D64&gt;(38*(8-(COUNTBLANK(C57:C64)))+0),((C57+C58+C59+C60+C61+C62+C63+C64)-(38*(8-(COUNTBLANK(C57:C64)))+0))*$G$6,0)</f>
        <v>0</v>
      </c>
      <c r="H64" s="15">
        <f t="shared" ref="H64" si="29">IF(SUM(F57:F64)&gt;G64,SUM(F57:F64),G64)</f>
        <v>0</v>
      </c>
    </row>
    <row r="65" spans="1:8" ht="13.5" customHeight="1" x14ac:dyDescent="0.25">
      <c r="A65" s="18">
        <f>'Grades 1-3'!A17</f>
        <v>45309</v>
      </c>
      <c r="B65" s="85" t="str">
        <f t="shared" si="2"/>
        <v>0</v>
      </c>
      <c r="C65" s="23"/>
      <c r="D65" s="13"/>
      <c r="E65" s="14">
        <f t="shared" si="16"/>
        <v>0</v>
      </c>
      <c r="F65" s="15">
        <f t="shared" si="17"/>
        <v>0</v>
      </c>
      <c r="G65" s="15"/>
      <c r="H65" s="15"/>
    </row>
    <row r="66" spans="1:8" ht="13.5" customHeight="1" x14ac:dyDescent="0.25">
      <c r="A66" s="18"/>
      <c r="B66" s="86">
        <f t="shared" si="3"/>
        <v>1</v>
      </c>
      <c r="C66" s="23"/>
      <c r="D66" s="13"/>
      <c r="E66" s="14">
        <f t="shared" si="16"/>
        <v>0</v>
      </c>
      <c r="F66" s="15">
        <f t="shared" si="17"/>
        <v>0</v>
      </c>
      <c r="G66" s="15"/>
      <c r="H66" s="15"/>
    </row>
    <row r="67" spans="1:8" ht="13.5" customHeight="1" x14ac:dyDescent="0.25">
      <c r="A67" s="18"/>
      <c r="B67" s="86">
        <f t="shared" si="8"/>
        <v>2</v>
      </c>
      <c r="C67" s="23"/>
      <c r="D67" s="13"/>
      <c r="E67" s="14">
        <f t="shared" si="16"/>
        <v>0</v>
      </c>
      <c r="F67" s="15">
        <f t="shared" si="17"/>
        <v>0</v>
      </c>
      <c r="G67" s="15"/>
      <c r="H67" s="15"/>
    </row>
    <row r="68" spans="1:8" ht="13.5" customHeight="1" x14ac:dyDescent="0.25">
      <c r="A68" s="18"/>
      <c r="B68" s="86">
        <f t="shared" ref="B68" si="30">IF($B$12&gt;0,$B$12,0)</f>
        <v>3</v>
      </c>
      <c r="C68" s="23"/>
      <c r="D68" s="13"/>
      <c r="E68" s="14">
        <f t="shared" si="16"/>
        <v>0</v>
      </c>
      <c r="F68" s="15">
        <f t="shared" si="17"/>
        <v>0</v>
      </c>
      <c r="G68" s="15"/>
      <c r="H68" s="15"/>
    </row>
    <row r="69" spans="1:8" ht="13.5" customHeight="1" x14ac:dyDescent="0.25">
      <c r="A69" s="18"/>
      <c r="B69" s="86">
        <f t="shared" ref="B69" si="31">IF($B$13&gt;0,$B$13,0)</f>
        <v>4</v>
      </c>
      <c r="C69" s="23"/>
      <c r="D69" s="13"/>
      <c r="E69" s="14">
        <f t="shared" si="16"/>
        <v>0</v>
      </c>
      <c r="F69" s="15">
        <f t="shared" si="17"/>
        <v>0</v>
      </c>
      <c r="G69" s="15"/>
      <c r="H69" s="15"/>
    </row>
    <row r="70" spans="1:8" ht="13.5" customHeight="1" x14ac:dyDescent="0.25">
      <c r="A70" s="18"/>
      <c r="B70" s="86">
        <f t="shared" si="9"/>
        <v>5</v>
      </c>
      <c r="C70" s="23"/>
      <c r="D70" s="13"/>
      <c r="E70" s="14">
        <f t="shared" si="16"/>
        <v>0</v>
      </c>
      <c r="F70" s="15">
        <f t="shared" si="17"/>
        <v>0</v>
      </c>
      <c r="G70" s="15"/>
      <c r="H70" s="15"/>
    </row>
    <row r="71" spans="1:8" ht="13.5" customHeight="1" x14ac:dyDescent="0.25">
      <c r="A71" s="18"/>
      <c r="B71" s="86">
        <f t="shared" ref="B71" si="32">IF($B$15&gt;0,$B$15,0)</f>
        <v>6</v>
      </c>
      <c r="C71" s="23"/>
      <c r="D71" s="13"/>
      <c r="E71" s="14">
        <f t="shared" si="16"/>
        <v>0</v>
      </c>
      <c r="F71" s="15">
        <f t="shared" si="17"/>
        <v>0</v>
      </c>
      <c r="G71" s="15"/>
      <c r="H71" s="15"/>
    </row>
    <row r="72" spans="1:8" ht="13.5" customHeight="1" x14ac:dyDescent="0.25">
      <c r="A72" s="18"/>
      <c r="B72" s="87">
        <f t="shared" si="10"/>
        <v>7</v>
      </c>
      <c r="C72" s="23"/>
      <c r="D72" s="13">
        <f t="shared" ref="D72" si="33">SUM(C65:C72)</f>
        <v>0</v>
      </c>
      <c r="E72" s="14">
        <f t="shared" si="16"/>
        <v>0</v>
      </c>
      <c r="F72" s="15">
        <f t="shared" si="17"/>
        <v>0</v>
      </c>
      <c r="G72" s="15">
        <f t="shared" ref="G72" si="34">IF(D72&gt;(38*(8-(COUNTBLANK(C65:C72)))+0),((C65+C66+C67+C68+C69+C70+C71+C72)-(38*(8-(COUNTBLANK(C65:C72)))+0))*$G$6,0)</f>
        <v>0</v>
      </c>
      <c r="H72" s="15">
        <f t="shared" ref="H72" si="35">IF(SUM(F65:F72)&gt;G72,SUM(F65:F72),G72)</f>
        <v>0</v>
      </c>
    </row>
    <row r="73" spans="1:8" ht="13.5" customHeight="1" x14ac:dyDescent="0.25">
      <c r="A73" s="18">
        <f>'Grades 1-3'!A18</f>
        <v>45310</v>
      </c>
      <c r="B73" s="85" t="str">
        <f t="shared" si="2"/>
        <v>0</v>
      </c>
      <c r="C73" s="23"/>
      <c r="D73" s="13"/>
      <c r="E73" s="14">
        <f t="shared" si="16"/>
        <v>0</v>
      </c>
      <c r="F73" s="15">
        <f t="shared" si="17"/>
        <v>0</v>
      </c>
      <c r="G73" s="15"/>
      <c r="H73" s="15"/>
    </row>
    <row r="74" spans="1:8" ht="13.5" customHeight="1" x14ac:dyDescent="0.25">
      <c r="A74" s="18"/>
      <c r="B74" s="86">
        <f t="shared" si="3"/>
        <v>1</v>
      </c>
      <c r="C74" s="23"/>
      <c r="D74" s="13"/>
      <c r="E74" s="14">
        <f t="shared" si="16"/>
        <v>0</v>
      </c>
      <c r="F74" s="15">
        <f t="shared" si="17"/>
        <v>0</v>
      </c>
      <c r="G74" s="15"/>
      <c r="H74" s="15"/>
    </row>
    <row r="75" spans="1:8" ht="13.5" customHeight="1" x14ac:dyDescent="0.25">
      <c r="A75" s="18"/>
      <c r="B75" s="86">
        <f t="shared" si="8"/>
        <v>2</v>
      </c>
      <c r="C75" s="23"/>
      <c r="D75" s="13"/>
      <c r="E75" s="14">
        <f t="shared" si="16"/>
        <v>0</v>
      </c>
      <c r="F75" s="15">
        <f t="shared" si="17"/>
        <v>0</v>
      </c>
      <c r="G75" s="15"/>
      <c r="H75" s="15"/>
    </row>
    <row r="76" spans="1:8" ht="13.5" customHeight="1" x14ac:dyDescent="0.25">
      <c r="A76" s="18"/>
      <c r="B76" s="86">
        <f t="shared" ref="B76" si="36">IF($B$12&gt;0,$B$12,0)</f>
        <v>3</v>
      </c>
      <c r="C76" s="23"/>
      <c r="D76" s="13"/>
      <c r="E76" s="14">
        <f t="shared" si="16"/>
        <v>0</v>
      </c>
      <c r="F76" s="15">
        <f t="shared" si="17"/>
        <v>0</v>
      </c>
      <c r="G76" s="15"/>
      <c r="H76" s="15"/>
    </row>
    <row r="77" spans="1:8" ht="13.5" customHeight="1" x14ac:dyDescent="0.25">
      <c r="A77" s="18"/>
      <c r="B77" s="86">
        <f t="shared" ref="B77" si="37">IF($B$13&gt;0,$B$13,0)</f>
        <v>4</v>
      </c>
      <c r="C77" s="23"/>
      <c r="D77" s="13"/>
      <c r="E77" s="14">
        <f t="shared" si="16"/>
        <v>0</v>
      </c>
      <c r="F77" s="15">
        <f t="shared" si="17"/>
        <v>0</v>
      </c>
      <c r="G77" s="15"/>
      <c r="H77" s="15"/>
    </row>
    <row r="78" spans="1:8" ht="13.5" customHeight="1" x14ac:dyDescent="0.25">
      <c r="A78" s="18"/>
      <c r="B78" s="86">
        <f t="shared" si="9"/>
        <v>5</v>
      </c>
      <c r="C78" s="23"/>
      <c r="D78" s="13"/>
      <c r="E78" s="14">
        <f t="shared" si="16"/>
        <v>0</v>
      </c>
      <c r="F78" s="15">
        <f t="shared" si="17"/>
        <v>0</v>
      </c>
      <c r="G78" s="15"/>
      <c r="H78" s="15"/>
    </row>
    <row r="79" spans="1:8" ht="13.5" customHeight="1" x14ac:dyDescent="0.25">
      <c r="A79" s="18"/>
      <c r="B79" s="86">
        <f t="shared" ref="B79" si="38">IF($B$15&gt;0,$B$15,0)</f>
        <v>6</v>
      </c>
      <c r="C79" s="23"/>
      <c r="D79" s="13"/>
      <c r="E79" s="14">
        <f t="shared" si="16"/>
        <v>0</v>
      </c>
      <c r="F79" s="15">
        <f t="shared" si="17"/>
        <v>0</v>
      </c>
      <c r="G79" s="15"/>
      <c r="H79" s="15"/>
    </row>
    <row r="80" spans="1:8" ht="13.5" customHeight="1" x14ac:dyDescent="0.25">
      <c r="A80" s="18"/>
      <c r="B80" s="87">
        <f t="shared" si="10"/>
        <v>7</v>
      </c>
      <c r="C80" s="23"/>
      <c r="D80" s="13">
        <f t="shared" ref="D80" si="39">SUM(C73:C80)</f>
        <v>0</v>
      </c>
      <c r="E80" s="14">
        <f t="shared" si="16"/>
        <v>0</v>
      </c>
      <c r="F80" s="15">
        <f t="shared" si="17"/>
        <v>0</v>
      </c>
      <c r="G80" s="15">
        <f t="shared" ref="G80" si="40">IF(D80&gt;(38*(8-(COUNTBLANK(C73:C80)))+0),((C73+C74+C75+C76+C77+C78+C79+C80)-(38*(8-(COUNTBLANK(C73:C80)))+0))*$G$6,0)</f>
        <v>0</v>
      </c>
      <c r="H80" s="15">
        <f t="shared" ref="H80" si="41">IF(SUM(F73:F80)&gt;G80,SUM(F73:F80),G80)</f>
        <v>0</v>
      </c>
    </row>
    <row r="81" spans="1:8" ht="13.5" customHeight="1" x14ac:dyDescent="0.25">
      <c r="A81" s="18">
        <f>'Grades 1-3'!A19</f>
        <v>45313</v>
      </c>
      <c r="B81" s="85" t="str">
        <f t="shared" si="2"/>
        <v>0</v>
      </c>
      <c r="C81" s="23"/>
      <c r="D81" s="13"/>
      <c r="E81" s="14">
        <f t="shared" si="16"/>
        <v>0</v>
      </c>
      <c r="F81" s="15">
        <f t="shared" si="17"/>
        <v>0</v>
      </c>
      <c r="G81" s="15"/>
      <c r="H81" s="15"/>
    </row>
    <row r="82" spans="1:8" ht="13.5" customHeight="1" x14ac:dyDescent="0.25">
      <c r="A82" s="18"/>
      <c r="B82" s="86">
        <f t="shared" si="3"/>
        <v>1</v>
      </c>
      <c r="C82" s="23"/>
      <c r="D82" s="13"/>
      <c r="E82" s="14">
        <f t="shared" si="16"/>
        <v>0</v>
      </c>
      <c r="F82" s="15">
        <f t="shared" si="17"/>
        <v>0</v>
      </c>
      <c r="G82" s="15"/>
      <c r="H82" s="15"/>
    </row>
    <row r="83" spans="1:8" ht="13.5" customHeight="1" x14ac:dyDescent="0.25">
      <c r="A83" s="18"/>
      <c r="B83" s="86">
        <f t="shared" si="8"/>
        <v>2</v>
      </c>
      <c r="C83" s="23"/>
      <c r="D83" s="13"/>
      <c r="E83" s="14">
        <f t="shared" si="16"/>
        <v>0</v>
      </c>
      <c r="F83" s="15">
        <f t="shared" si="17"/>
        <v>0</v>
      </c>
      <c r="G83" s="15"/>
      <c r="H83" s="15"/>
    </row>
    <row r="84" spans="1:8" ht="13.5" customHeight="1" x14ac:dyDescent="0.25">
      <c r="A84" s="18"/>
      <c r="B84" s="86">
        <f t="shared" ref="B84" si="42">IF($B$12&gt;0,$B$12,0)</f>
        <v>3</v>
      </c>
      <c r="C84" s="23"/>
      <c r="D84" s="13"/>
      <c r="E84" s="14">
        <f t="shared" si="16"/>
        <v>0</v>
      </c>
      <c r="F84" s="15">
        <f t="shared" si="17"/>
        <v>0</v>
      </c>
      <c r="G84" s="15"/>
      <c r="H84" s="15"/>
    </row>
    <row r="85" spans="1:8" ht="13.5" customHeight="1" x14ac:dyDescent="0.25">
      <c r="A85" s="18"/>
      <c r="B85" s="86">
        <f t="shared" ref="B85" si="43">IF($B$13&gt;0,$B$13,0)</f>
        <v>4</v>
      </c>
      <c r="C85" s="23"/>
      <c r="D85" s="13"/>
      <c r="E85" s="14">
        <f t="shared" si="16"/>
        <v>0</v>
      </c>
      <c r="F85" s="15">
        <f t="shared" si="17"/>
        <v>0</v>
      </c>
      <c r="G85" s="15"/>
      <c r="H85" s="15"/>
    </row>
    <row r="86" spans="1:8" ht="13.5" customHeight="1" x14ac:dyDescent="0.25">
      <c r="A86" s="18"/>
      <c r="B86" s="86">
        <f t="shared" si="9"/>
        <v>5</v>
      </c>
      <c r="C86" s="23"/>
      <c r="D86" s="13"/>
      <c r="E86" s="14">
        <f t="shared" si="16"/>
        <v>0</v>
      </c>
      <c r="F86" s="15">
        <f t="shared" si="17"/>
        <v>0</v>
      </c>
      <c r="G86" s="15"/>
      <c r="H86" s="15"/>
    </row>
    <row r="87" spans="1:8" ht="13.5" customHeight="1" x14ac:dyDescent="0.25">
      <c r="A87" s="18"/>
      <c r="B87" s="86">
        <f t="shared" ref="B87" si="44">IF($B$15&gt;0,$B$15,0)</f>
        <v>6</v>
      </c>
      <c r="C87" s="23"/>
      <c r="D87" s="13"/>
      <c r="E87" s="14">
        <f t="shared" si="16"/>
        <v>0</v>
      </c>
      <c r="F87" s="15">
        <f t="shared" si="17"/>
        <v>0</v>
      </c>
      <c r="G87" s="15"/>
      <c r="H87" s="15"/>
    </row>
    <row r="88" spans="1:8" ht="13.5" customHeight="1" x14ac:dyDescent="0.25">
      <c r="A88" s="18"/>
      <c r="B88" s="87">
        <f t="shared" si="10"/>
        <v>7</v>
      </c>
      <c r="C88" s="23"/>
      <c r="D88" s="13">
        <f t="shared" ref="D88" si="45">SUM(C81:C88)</f>
        <v>0</v>
      </c>
      <c r="E88" s="14">
        <f t="shared" si="16"/>
        <v>0</v>
      </c>
      <c r="F88" s="15">
        <f t="shared" si="17"/>
        <v>0</v>
      </c>
      <c r="G88" s="15">
        <f t="shared" ref="G88" si="46">IF(D88&gt;(38*(8-(COUNTBLANK(C81:C88)))+0),((C81+C82+C83+C84+C85+C86+C87+C88)-(38*(8-(COUNTBLANK(C81:C88)))+0))*$G$6,0)</f>
        <v>0</v>
      </c>
      <c r="H88" s="15">
        <f t="shared" ref="H88" si="47">IF(SUM(F81:F88)&gt;G88,SUM(F81:F88),G88)</f>
        <v>0</v>
      </c>
    </row>
    <row r="89" spans="1:8" ht="13.5" customHeight="1" x14ac:dyDescent="0.25">
      <c r="A89" s="18">
        <f>'Grades 1-3'!A20</f>
        <v>45314</v>
      </c>
      <c r="B89" s="85" t="str">
        <f t="shared" si="2"/>
        <v>0</v>
      </c>
      <c r="C89" s="23"/>
      <c r="D89" s="13"/>
      <c r="E89" s="14">
        <f t="shared" si="16"/>
        <v>0</v>
      </c>
      <c r="F89" s="15">
        <f t="shared" si="17"/>
        <v>0</v>
      </c>
      <c r="G89" s="15"/>
      <c r="H89" s="15"/>
    </row>
    <row r="90" spans="1:8" ht="13.5" customHeight="1" x14ac:dyDescent="0.25">
      <c r="A90" s="18"/>
      <c r="B90" s="86">
        <f t="shared" si="3"/>
        <v>1</v>
      </c>
      <c r="C90" s="23"/>
      <c r="D90" s="13"/>
      <c r="E90" s="14">
        <f t="shared" si="16"/>
        <v>0</v>
      </c>
      <c r="F90" s="15">
        <f t="shared" si="17"/>
        <v>0</v>
      </c>
      <c r="G90" s="15"/>
      <c r="H90" s="15"/>
    </row>
    <row r="91" spans="1:8" ht="13.5" customHeight="1" x14ac:dyDescent="0.25">
      <c r="A91" s="18"/>
      <c r="B91" s="86">
        <f t="shared" si="8"/>
        <v>2</v>
      </c>
      <c r="C91" s="23"/>
      <c r="D91" s="13"/>
      <c r="E91" s="14">
        <f t="shared" si="16"/>
        <v>0</v>
      </c>
      <c r="F91" s="15">
        <f t="shared" si="17"/>
        <v>0</v>
      </c>
      <c r="G91" s="15"/>
      <c r="H91" s="15"/>
    </row>
    <row r="92" spans="1:8" ht="13.5" customHeight="1" x14ac:dyDescent="0.25">
      <c r="A92" s="18"/>
      <c r="B92" s="86">
        <f t="shared" ref="B92" si="48">IF($B$12&gt;0,$B$12,0)</f>
        <v>3</v>
      </c>
      <c r="C92" s="23"/>
      <c r="D92" s="13"/>
      <c r="E92" s="14">
        <f t="shared" si="16"/>
        <v>0</v>
      </c>
      <c r="F92" s="15">
        <f t="shared" si="17"/>
        <v>0</v>
      </c>
      <c r="G92" s="15"/>
      <c r="H92" s="15"/>
    </row>
    <row r="93" spans="1:8" ht="13.5" customHeight="1" x14ac:dyDescent="0.25">
      <c r="A93" s="18"/>
      <c r="B93" s="86">
        <f t="shared" ref="B93" si="49">IF($B$13&gt;0,$B$13,0)</f>
        <v>4</v>
      </c>
      <c r="C93" s="23"/>
      <c r="D93" s="13"/>
      <c r="E93" s="14">
        <f t="shared" si="16"/>
        <v>0</v>
      </c>
      <c r="F93" s="15">
        <f t="shared" si="17"/>
        <v>0</v>
      </c>
      <c r="G93" s="15"/>
      <c r="H93" s="15"/>
    </row>
    <row r="94" spans="1:8" ht="13.5" customHeight="1" x14ac:dyDescent="0.25">
      <c r="A94" s="18"/>
      <c r="B94" s="86">
        <f t="shared" si="9"/>
        <v>5</v>
      </c>
      <c r="C94" s="23"/>
      <c r="D94" s="13"/>
      <c r="E94" s="14">
        <f t="shared" si="16"/>
        <v>0</v>
      </c>
      <c r="F94" s="15">
        <f t="shared" si="17"/>
        <v>0</v>
      </c>
      <c r="G94" s="15"/>
      <c r="H94" s="15"/>
    </row>
    <row r="95" spans="1:8" ht="13.5" customHeight="1" x14ac:dyDescent="0.25">
      <c r="A95" s="18"/>
      <c r="B95" s="86">
        <f t="shared" ref="B95" si="50">IF($B$15&gt;0,$B$15,0)</f>
        <v>6</v>
      </c>
      <c r="C95" s="23"/>
      <c r="D95" s="13"/>
      <c r="E95" s="14">
        <f t="shared" si="16"/>
        <v>0</v>
      </c>
      <c r="F95" s="15">
        <f t="shared" si="17"/>
        <v>0</v>
      </c>
      <c r="G95" s="15"/>
      <c r="H95" s="15"/>
    </row>
    <row r="96" spans="1:8" ht="13.5" customHeight="1" x14ac:dyDescent="0.25">
      <c r="A96" s="18"/>
      <c r="B96" s="87">
        <f t="shared" si="10"/>
        <v>7</v>
      </c>
      <c r="C96" s="23"/>
      <c r="D96" s="13">
        <f t="shared" ref="D96" si="51">SUM(C89:C96)</f>
        <v>0</v>
      </c>
      <c r="E96" s="14">
        <f t="shared" si="16"/>
        <v>0</v>
      </c>
      <c r="F96" s="15">
        <f t="shared" si="17"/>
        <v>0</v>
      </c>
      <c r="G96" s="15">
        <f t="shared" ref="G96" si="52">IF(D96&gt;(38*(8-(COUNTBLANK(C89:C96)))+0),((C89+C90+C91+C92+C93+C94+C95+C96)-(38*(8-(COUNTBLANK(C89:C96)))+0))*$G$6,0)</f>
        <v>0</v>
      </c>
      <c r="H96" s="15">
        <f t="shared" ref="H96" si="53">IF(SUM(F89:F96)&gt;G96,SUM(F89:F96),G96)</f>
        <v>0</v>
      </c>
    </row>
    <row r="97" spans="1:8" ht="13.5" customHeight="1" x14ac:dyDescent="0.25">
      <c r="A97" s="18">
        <f>'Grades 1-3'!A21</f>
        <v>45315</v>
      </c>
      <c r="B97" s="85" t="str">
        <f t="shared" si="2"/>
        <v>0</v>
      </c>
      <c r="C97" s="23"/>
      <c r="D97" s="13"/>
      <c r="E97" s="14">
        <f t="shared" si="16"/>
        <v>0</v>
      </c>
      <c r="F97" s="15">
        <f t="shared" si="17"/>
        <v>0</v>
      </c>
      <c r="G97" s="15"/>
      <c r="H97" s="15"/>
    </row>
    <row r="98" spans="1:8" ht="13.5" customHeight="1" x14ac:dyDescent="0.25">
      <c r="A98" s="18"/>
      <c r="B98" s="86">
        <f t="shared" si="3"/>
        <v>1</v>
      </c>
      <c r="C98" s="23"/>
      <c r="D98" s="13"/>
      <c r="E98" s="14">
        <f t="shared" si="16"/>
        <v>0</v>
      </c>
      <c r="F98" s="15">
        <f t="shared" si="17"/>
        <v>0</v>
      </c>
      <c r="G98" s="15"/>
      <c r="H98" s="15"/>
    </row>
    <row r="99" spans="1:8" ht="13.5" customHeight="1" x14ac:dyDescent="0.25">
      <c r="A99" s="18"/>
      <c r="B99" s="86">
        <f t="shared" si="8"/>
        <v>2</v>
      </c>
      <c r="C99" s="23"/>
      <c r="D99" s="13"/>
      <c r="E99" s="14">
        <f t="shared" si="16"/>
        <v>0</v>
      </c>
      <c r="F99" s="15">
        <f t="shared" si="17"/>
        <v>0</v>
      </c>
      <c r="G99" s="15"/>
      <c r="H99" s="15"/>
    </row>
    <row r="100" spans="1:8" ht="13.5" customHeight="1" x14ac:dyDescent="0.25">
      <c r="A100" s="18"/>
      <c r="B100" s="86">
        <f t="shared" ref="B100" si="54">IF($B$12&gt;0,$B$12,0)</f>
        <v>3</v>
      </c>
      <c r="C100" s="23"/>
      <c r="D100" s="13"/>
      <c r="E100" s="14">
        <f t="shared" si="16"/>
        <v>0</v>
      </c>
      <c r="F100" s="15">
        <f t="shared" si="17"/>
        <v>0</v>
      </c>
      <c r="G100" s="15"/>
      <c r="H100" s="15"/>
    </row>
    <row r="101" spans="1:8" ht="13.5" customHeight="1" x14ac:dyDescent="0.25">
      <c r="A101" s="18"/>
      <c r="B101" s="86">
        <f t="shared" ref="B101" si="55">IF($B$13&gt;0,$B$13,0)</f>
        <v>4</v>
      </c>
      <c r="C101" s="23"/>
      <c r="D101" s="13"/>
      <c r="E101" s="14">
        <f t="shared" si="16"/>
        <v>0</v>
      </c>
      <c r="F101" s="15">
        <f t="shared" si="17"/>
        <v>0</v>
      </c>
      <c r="G101" s="15"/>
      <c r="H101" s="15"/>
    </row>
    <row r="102" spans="1:8" ht="13.5" customHeight="1" x14ac:dyDescent="0.25">
      <c r="A102" s="18"/>
      <c r="B102" s="86">
        <f t="shared" si="9"/>
        <v>5</v>
      </c>
      <c r="C102" s="23"/>
      <c r="D102" s="13"/>
      <c r="E102" s="14">
        <f t="shared" si="16"/>
        <v>0</v>
      </c>
      <c r="F102" s="15">
        <f t="shared" si="17"/>
        <v>0</v>
      </c>
      <c r="G102" s="15"/>
      <c r="H102" s="15"/>
    </row>
    <row r="103" spans="1:8" ht="13.5" customHeight="1" x14ac:dyDescent="0.25">
      <c r="A103" s="18"/>
      <c r="B103" s="86">
        <f t="shared" ref="B103" si="56">IF($B$15&gt;0,$B$15,0)</f>
        <v>6</v>
      </c>
      <c r="C103" s="23"/>
      <c r="D103" s="13"/>
      <c r="E103" s="14">
        <f t="shared" si="16"/>
        <v>0</v>
      </c>
      <c r="F103" s="15">
        <f t="shared" si="17"/>
        <v>0</v>
      </c>
      <c r="G103" s="15"/>
      <c r="H103" s="15"/>
    </row>
    <row r="104" spans="1:8" ht="13.5" customHeight="1" x14ac:dyDescent="0.25">
      <c r="A104" s="18"/>
      <c r="B104" s="87">
        <f t="shared" si="10"/>
        <v>7</v>
      </c>
      <c r="C104" s="23"/>
      <c r="D104" s="13">
        <f t="shared" ref="D104" si="57">SUM(C97:C104)</f>
        <v>0</v>
      </c>
      <c r="E104" s="14">
        <f t="shared" si="16"/>
        <v>0</v>
      </c>
      <c r="F104" s="15">
        <f t="shared" si="17"/>
        <v>0</v>
      </c>
      <c r="G104" s="15">
        <f t="shared" ref="G104" si="58">IF(D104&gt;(38*(8-(COUNTBLANK(C97:C104)))+0),((C97+C98+C99+C100+C101+C102+C103+C104)-(38*(8-(COUNTBLANK(C97:C104)))+0))*$G$6,0)</f>
        <v>0</v>
      </c>
      <c r="H104" s="15">
        <f t="shared" ref="H104" si="59">IF(SUM(F97:F104)&gt;G104,SUM(F97:F104),G104)</f>
        <v>0</v>
      </c>
    </row>
    <row r="105" spans="1:8" ht="13.5" customHeight="1" x14ac:dyDescent="0.25">
      <c r="A105" s="18">
        <f>'Grades 1-3'!A22</f>
        <v>45316</v>
      </c>
      <c r="B105" s="85" t="str">
        <f t="shared" si="2"/>
        <v>0</v>
      </c>
      <c r="C105" s="23"/>
      <c r="D105" s="13"/>
      <c r="E105" s="14">
        <f t="shared" si="16"/>
        <v>0</v>
      </c>
      <c r="F105" s="15">
        <f t="shared" si="17"/>
        <v>0</v>
      </c>
      <c r="G105" s="15"/>
      <c r="H105" s="15"/>
    </row>
    <row r="106" spans="1:8" ht="13.5" customHeight="1" x14ac:dyDescent="0.25">
      <c r="A106" s="18"/>
      <c r="B106" s="86">
        <f t="shared" si="3"/>
        <v>1</v>
      </c>
      <c r="C106" s="23"/>
      <c r="D106" s="13"/>
      <c r="E106" s="14">
        <f t="shared" si="16"/>
        <v>0</v>
      </c>
      <c r="F106" s="15">
        <f t="shared" si="17"/>
        <v>0</v>
      </c>
      <c r="G106" s="15"/>
      <c r="H106" s="15"/>
    </row>
    <row r="107" spans="1:8" ht="13.5" customHeight="1" x14ac:dyDescent="0.25">
      <c r="A107" s="18"/>
      <c r="B107" s="86">
        <f t="shared" si="8"/>
        <v>2</v>
      </c>
      <c r="C107" s="23"/>
      <c r="D107" s="13"/>
      <c r="E107" s="14">
        <f t="shared" si="16"/>
        <v>0</v>
      </c>
      <c r="F107" s="15">
        <f t="shared" si="17"/>
        <v>0</v>
      </c>
      <c r="G107" s="15"/>
      <c r="H107" s="15"/>
    </row>
    <row r="108" spans="1:8" ht="13.5" customHeight="1" x14ac:dyDescent="0.25">
      <c r="A108" s="18"/>
      <c r="B108" s="86">
        <f t="shared" ref="B108" si="60">IF($B$12&gt;0,$B$12,0)</f>
        <v>3</v>
      </c>
      <c r="C108" s="23"/>
      <c r="D108" s="13"/>
      <c r="E108" s="14">
        <f t="shared" si="16"/>
        <v>0</v>
      </c>
      <c r="F108" s="15">
        <f t="shared" si="17"/>
        <v>0</v>
      </c>
      <c r="G108" s="15"/>
      <c r="H108" s="15"/>
    </row>
    <row r="109" spans="1:8" ht="13.5" customHeight="1" x14ac:dyDescent="0.25">
      <c r="A109" s="18"/>
      <c r="B109" s="86">
        <f t="shared" ref="B109" si="61">IF($B$13&gt;0,$B$13,0)</f>
        <v>4</v>
      </c>
      <c r="C109" s="23"/>
      <c r="D109" s="13"/>
      <c r="E109" s="14">
        <f t="shared" si="16"/>
        <v>0</v>
      </c>
      <c r="F109" s="15">
        <f t="shared" si="17"/>
        <v>0</v>
      </c>
      <c r="G109" s="15"/>
      <c r="H109" s="15"/>
    </row>
    <row r="110" spans="1:8" ht="13.5" customHeight="1" x14ac:dyDescent="0.25">
      <c r="A110" s="18"/>
      <c r="B110" s="86">
        <f t="shared" si="9"/>
        <v>5</v>
      </c>
      <c r="C110" s="23"/>
      <c r="D110" s="13"/>
      <c r="E110" s="14">
        <f t="shared" si="16"/>
        <v>0</v>
      </c>
      <c r="F110" s="15">
        <f t="shared" si="17"/>
        <v>0</v>
      </c>
      <c r="G110" s="15"/>
      <c r="H110" s="15"/>
    </row>
    <row r="111" spans="1:8" ht="13.5" customHeight="1" x14ac:dyDescent="0.25">
      <c r="A111" s="18"/>
      <c r="B111" s="86">
        <f t="shared" ref="B111" si="62">IF($B$15&gt;0,$B$15,0)</f>
        <v>6</v>
      </c>
      <c r="C111" s="23"/>
      <c r="D111" s="13"/>
      <c r="E111" s="14">
        <f t="shared" si="16"/>
        <v>0</v>
      </c>
      <c r="F111" s="15">
        <f t="shared" si="17"/>
        <v>0</v>
      </c>
      <c r="G111" s="15"/>
      <c r="H111" s="15"/>
    </row>
    <row r="112" spans="1:8" ht="13.5" customHeight="1" x14ac:dyDescent="0.25">
      <c r="A112" s="18"/>
      <c r="B112" s="87">
        <f t="shared" si="10"/>
        <v>7</v>
      </c>
      <c r="C112" s="23"/>
      <c r="D112" s="13">
        <f t="shared" ref="D112" si="63">SUM(C105:C112)</f>
        <v>0</v>
      </c>
      <c r="E112" s="14">
        <f t="shared" si="16"/>
        <v>0</v>
      </c>
      <c r="F112" s="15">
        <f t="shared" si="17"/>
        <v>0</v>
      </c>
      <c r="G112" s="15">
        <f t="shared" ref="G112" si="64">IF(D112&gt;(38*(8-(COUNTBLANK(C105:C112)))+0),((C105+C106+C107+C108+C109+C110+C111+C112)-(38*(8-(COUNTBLANK(C105:C112)))+0))*$G$6,0)</f>
        <v>0</v>
      </c>
      <c r="H112" s="15">
        <f t="shared" ref="H112" si="65">IF(SUM(F105:F112)&gt;G112,SUM(F105:F112),G112)</f>
        <v>0</v>
      </c>
    </row>
    <row r="113" spans="1:8" ht="13.5" customHeight="1" x14ac:dyDescent="0.25">
      <c r="A113" s="18">
        <f>'Grades 1-3'!A23</f>
        <v>45317</v>
      </c>
      <c r="B113" s="85" t="str">
        <f t="shared" si="2"/>
        <v>0</v>
      </c>
      <c r="C113" s="23"/>
      <c r="D113" s="13"/>
      <c r="E113" s="14">
        <f t="shared" ref="E113:E144" si="66">IF(C113&gt;$C$6,(C113-$C$6)*$E$6,0)</f>
        <v>0</v>
      </c>
      <c r="F113" s="15">
        <f t="shared" ref="F113:F144" si="67">E113</f>
        <v>0</v>
      </c>
      <c r="G113" s="15"/>
      <c r="H113" s="15"/>
    </row>
    <row r="114" spans="1:8" ht="13.5" customHeight="1" x14ac:dyDescent="0.25">
      <c r="A114" s="18"/>
      <c r="B114" s="86">
        <f t="shared" si="3"/>
        <v>1</v>
      </c>
      <c r="C114" s="23"/>
      <c r="D114" s="13"/>
      <c r="E114" s="14">
        <f t="shared" si="66"/>
        <v>0</v>
      </c>
      <c r="F114" s="15">
        <f t="shared" si="67"/>
        <v>0</v>
      </c>
      <c r="G114" s="15"/>
      <c r="H114" s="15"/>
    </row>
    <row r="115" spans="1:8" ht="13.5" customHeight="1" x14ac:dyDescent="0.25">
      <c r="A115" s="18"/>
      <c r="B115" s="86">
        <f t="shared" si="8"/>
        <v>2</v>
      </c>
      <c r="C115" s="23"/>
      <c r="D115" s="13"/>
      <c r="E115" s="14">
        <f t="shared" si="66"/>
        <v>0</v>
      </c>
      <c r="F115" s="15">
        <f t="shared" si="67"/>
        <v>0</v>
      </c>
      <c r="G115" s="15"/>
      <c r="H115" s="15"/>
    </row>
    <row r="116" spans="1:8" ht="13.5" customHeight="1" x14ac:dyDescent="0.25">
      <c r="A116" s="18"/>
      <c r="B116" s="86">
        <f t="shared" ref="B116" si="68">IF($B$12&gt;0,$B$12,0)</f>
        <v>3</v>
      </c>
      <c r="C116" s="23"/>
      <c r="D116" s="13"/>
      <c r="E116" s="14">
        <f t="shared" si="66"/>
        <v>0</v>
      </c>
      <c r="F116" s="15">
        <f t="shared" si="67"/>
        <v>0</v>
      </c>
      <c r="G116" s="15"/>
      <c r="H116" s="15"/>
    </row>
    <row r="117" spans="1:8" ht="13.5" customHeight="1" x14ac:dyDescent="0.25">
      <c r="A117" s="18"/>
      <c r="B117" s="86">
        <f t="shared" ref="B117" si="69">IF($B$13&gt;0,$B$13,0)</f>
        <v>4</v>
      </c>
      <c r="C117" s="23"/>
      <c r="D117" s="13"/>
      <c r="E117" s="14">
        <f t="shared" si="66"/>
        <v>0</v>
      </c>
      <c r="F117" s="15">
        <f t="shared" si="67"/>
        <v>0</v>
      </c>
      <c r="G117" s="15"/>
      <c r="H117" s="15"/>
    </row>
    <row r="118" spans="1:8" ht="13.5" customHeight="1" x14ac:dyDescent="0.25">
      <c r="A118" s="18"/>
      <c r="B118" s="86">
        <f t="shared" si="9"/>
        <v>5</v>
      </c>
      <c r="C118" s="23"/>
      <c r="D118" s="13"/>
      <c r="E118" s="14">
        <f t="shared" si="66"/>
        <v>0</v>
      </c>
      <c r="F118" s="15">
        <f t="shared" si="67"/>
        <v>0</v>
      </c>
      <c r="G118" s="15"/>
      <c r="H118" s="15"/>
    </row>
    <row r="119" spans="1:8" ht="13.5" customHeight="1" x14ac:dyDescent="0.25">
      <c r="A119" s="18"/>
      <c r="B119" s="86">
        <f t="shared" ref="B119" si="70">IF($B$15&gt;0,$B$15,0)</f>
        <v>6</v>
      </c>
      <c r="C119" s="23"/>
      <c r="D119" s="13"/>
      <c r="E119" s="14">
        <f t="shared" si="66"/>
        <v>0</v>
      </c>
      <c r="F119" s="15">
        <f t="shared" si="67"/>
        <v>0</v>
      </c>
      <c r="G119" s="15"/>
      <c r="H119" s="15"/>
    </row>
    <row r="120" spans="1:8" ht="13.5" customHeight="1" x14ac:dyDescent="0.25">
      <c r="A120" s="18"/>
      <c r="B120" s="87">
        <f t="shared" si="10"/>
        <v>7</v>
      </c>
      <c r="C120" s="23"/>
      <c r="D120" s="13">
        <f t="shared" ref="D120" si="71">SUM(C113:C120)</f>
        <v>0</v>
      </c>
      <c r="E120" s="14">
        <f t="shared" si="66"/>
        <v>0</v>
      </c>
      <c r="F120" s="15">
        <f t="shared" si="67"/>
        <v>0</v>
      </c>
      <c r="G120" s="15">
        <f t="shared" ref="G120" si="72">IF(D120&gt;(38*(8-(COUNTBLANK(C113:C120)))+0),((C113+C114+C115+C116+C117+C118+C119+C120)-(38*(8-(COUNTBLANK(C113:C120)))+0))*$G$6,0)</f>
        <v>0</v>
      </c>
      <c r="H120" s="15">
        <f t="shared" ref="H120" si="73">IF(SUM(F113:F120)&gt;G120,SUM(F113:F120),G120)</f>
        <v>0</v>
      </c>
    </row>
    <row r="121" spans="1:8" ht="13.5" customHeight="1" x14ac:dyDescent="0.25">
      <c r="A121" s="18">
        <f>'Grades 1-3'!A24</f>
        <v>45320</v>
      </c>
      <c r="B121" s="85" t="str">
        <f t="shared" si="2"/>
        <v>0</v>
      </c>
      <c r="C121" s="23"/>
      <c r="D121" s="13"/>
      <c r="E121" s="14">
        <f t="shared" si="66"/>
        <v>0</v>
      </c>
      <c r="F121" s="15">
        <f t="shared" si="67"/>
        <v>0</v>
      </c>
      <c r="G121" s="15"/>
      <c r="H121" s="15"/>
    </row>
    <row r="122" spans="1:8" ht="13.5" customHeight="1" x14ac:dyDescent="0.25">
      <c r="A122" s="18"/>
      <c r="B122" s="86">
        <f t="shared" si="3"/>
        <v>1</v>
      </c>
      <c r="C122" s="23"/>
      <c r="D122" s="13"/>
      <c r="E122" s="14">
        <f t="shared" si="66"/>
        <v>0</v>
      </c>
      <c r="F122" s="15">
        <f t="shared" si="67"/>
        <v>0</v>
      </c>
      <c r="G122" s="15"/>
      <c r="H122" s="15"/>
    </row>
    <row r="123" spans="1:8" ht="13.5" customHeight="1" x14ac:dyDescent="0.25">
      <c r="A123" s="18"/>
      <c r="B123" s="86">
        <f t="shared" si="8"/>
        <v>2</v>
      </c>
      <c r="C123" s="23"/>
      <c r="D123" s="13"/>
      <c r="E123" s="14">
        <f t="shared" si="66"/>
        <v>0</v>
      </c>
      <c r="F123" s="15">
        <f t="shared" si="67"/>
        <v>0</v>
      </c>
      <c r="G123" s="15"/>
      <c r="H123" s="15"/>
    </row>
    <row r="124" spans="1:8" ht="13.5" customHeight="1" x14ac:dyDescent="0.25">
      <c r="A124" s="18"/>
      <c r="B124" s="86">
        <f t="shared" ref="B124" si="74">IF($B$12&gt;0,$B$12,0)</f>
        <v>3</v>
      </c>
      <c r="C124" s="23"/>
      <c r="D124" s="13"/>
      <c r="E124" s="14">
        <f t="shared" si="66"/>
        <v>0</v>
      </c>
      <c r="F124" s="15">
        <f t="shared" si="67"/>
        <v>0</v>
      </c>
      <c r="G124" s="15"/>
      <c r="H124" s="15"/>
    </row>
    <row r="125" spans="1:8" ht="13.5" customHeight="1" x14ac:dyDescent="0.25">
      <c r="A125" s="18"/>
      <c r="B125" s="86">
        <f t="shared" ref="B125" si="75">IF($B$13&gt;0,$B$13,0)</f>
        <v>4</v>
      </c>
      <c r="C125" s="23"/>
      <c r="D125" s="13"/>
      <c r="E125" s="14">
        <f t="shared" si="66"/>
        <v>0</v>
      </c>
      <c r="F125" s="15">
        <f t="shared" si="67"/>
        <v>0</v>
      </c>
      <c r="G125" s="15"/>
      <c r="H125" s="15"/>
    </row>
    <row r="126" spans="1:8" ht="13.5" customHeight="1" x14ac:dyDescent="0.25">
      <c r="A126" s="18"/>
      <c r="B126" s="86">
        <f t="shared" si="9"/>
        <v>5</v>
      </c>
      <c r="C126" s="23"/>
      <c r="D126" s="13"/>
      <c r="E126" s="14">
        <f t="shared" si="66"/>
        <v>0</v>
      </c>
      <c r="F126" s="15">
        <f t="shared" si="67"/>
        <v>0</v>
      </c>
      <c r="G126" s="15"/>
      <c r="H126" s="15"/>
    </row>
    <row r="127" spans="1:8" ht="13.5" customHeight="1" x14ac:dyDescent="0.25">
      <c r="A127" s="18"/>
      <c r="B127" s="86">
        <f t="shared" ref="B127" si="76">IF($B$15&gt;0,$B$15,0)</f>
        <v>6</v>
      </c>
      <c r="C127" s="23"/>
      <c r="D127" s="13"/>
      <c r="E127" s="14">
        <f t="shared" si="66"/>
        <v>0</v>
      </c>
      <c r="F127" s="15">
        <f t="shared" si="67"/>
        <v>0</v>
      </c>
      <c r="G127" s="15"/>
      <c r="H127" s="15"/>
    </row>
    <row r="128" spans="1:8" ht="13.5" customHeight="1" x14ac:dyDescent="0.25">
      <c r="A128" s="18"/>
      <c r="B128" s="87">
        <f t="shared" si="10"/>
        <v>7</v>
      </c>
      <c r="C128" s="23"/>
      <c r="D128" s="13">
        <f t="shared" ref="D128" si="77">SUM(C121:C128)</f>
        <v>0</v>
      </c>
      <c r="E128" s="14">
        <f t="shared" si="66"/>
        <v>0</v>
      </c>
      <c r="F128" s="15">
        <f t="shared" si="67"/>
        <v>0</v>
      </c>
      <c r="G128" s="15">
        <f t="shared" ref="G128" si="78">IF(D128&gt;(38*(8-(COUNTBLANK(C121:C128)))+0),((C121+C122+C123+C124+C125+C126+C127+C128)-(38*(8-(COUNTBLANK(C121:C128)))+0))*$G$6,0)</f>
        <v>0</v>
      </c>
      <c r="H128" s="15">
        <f t="shared" ref="H128" si="79">IF(SUM(F121:F128)&gt;G128,SUM(F121:F128),G128)</f>
        <v>0</v>
      </c>
    </row>
    <row r="129" spans="1:8" ht="13.5" customHeight="1" x14ac:dyDescent="0.25">
      <c r="A129" s="18">
        <f>'Grades 1-3'!A25</f>
        <v>45321</v>
      </c>
      <c r="B129" s="85" t="str">
        <f t="shared" si="2"/>
        <v>0</v>
      </c>
      <c r="C129" s="23"/>
      <c r="D129" s="13"/>
      <c r="E129" s="14">
        <f t="shared" ref="E129:E136" si="80">IF(C129&gt;$C$6,(C129-$C$6)*$E$6,0)</f>
        <v>0</v>
      </c>
      <c r="F129" s="15">
        <f t="shared" ref="F129:F136" si="81">E129</f>
        <v>0</v>
      </c>
      <c r="G129" s="15"/>
      <c r="H129" s="15"/>
    </row>
    <row r="130" spans="1:8" ht="13.5" customHeight="1" x14ac:dyDescent="0.25">
      <c r="A130" s="18"/>
      <c r="B130" s="86">
        <f t="shared" si="3"/>
        <v>1</v>
      </c>
      <c r="C130" s="23"/>
      <c r="D130" s="13"/>
      <c r="E130" s="14">
        <f t="shared" si="80"/>
        <v>0</v>
      </c>
      <c r="F130" s="15">
        <f t="shared" si="81"/>
        <v>0</v>
      </c>
      <c r="G130" s="15"/>
      <c r="H130" s="15"/>
    </row>
    <row r="131" spans="1:8" ht="13.5" customHeight="1" x14ac:dyDescent="0.25">
      <c r="A131" s="18"/>
      <c r="B131" s="86">
        <f t="shared" si="8"/>
        <v>2</v>
      </c>
      <c r="C131" s="23"/>
      <c r="D131" s="13"/>
      <c r="E131" s="14">
        <f t="shared" si="80"/>
        <v>0</v>
      </c>
      <c r="F131" s="15">
        <f t="shared" si="81"/>
        <v>0</v>
      </c>
      <c r="G131" s="15"/>
      <c r="H131" s="15"/>
    </row>
    <row r="132" spans="1:8" ht="13.5" customHeight="1" x14ac:dyDescent="0.25">
      <c r="A132" s="18"/>
      <c r="B132" s="86">
        <f t="shared" ref="B132" si="82">IF($B$12&gt;0,$B$12,0)</f>
        <v>3</v>
      </c>
      <c r="C132" s="23"/>
      <c r="D132" s="13"/>
      <c r="E132" s="14">
        <f t="shared" si="80"/>
        <v>0</v>
      </c>
      <c r="F132" s="15">
        <f t="shared" si="81"/>
        <v>0</v>
      </c>
      <c r="G132" s="15"/>
      <c r="H132" s="15"/>
    </row>
    <row r="133" spans="1:8" ht="13.5" customHeight="1" x14ac:dyDescent="0.25">
      <c r="A133" s="18"/>
      <c r="B133" s="86">
        <f t="shared" ref="B133" si="83">IF($B$13&gt;0,$B$13,0)</f>
        <v>4</v>
      </c>
      <c r="C133" s="23"/>
      <c r="D133" s="13"/>
      <c r="E133" s="14">
        <f t="shared" si="80"/>
        <v>0</v>
      </c>
      <c r="F133" s="15">
        <f t="shared" si="81"/>
        <v>0</v>
      </c>
      <c r="G133" s="15"/>
      <c r="H133" s="15"/>
    </row>
    <row r="134" spans="1:8" ht="13.5" customHeight="1" x14ac:dyDescent="0.25">
      <c r="A134" s="18"/>
      <c r="B134" s="86">
        <f t="shared" si="9"/>
        <v>5</v>
      </c>
      <c r="C134" s="23"/>
      <c r="D134" s="13"/>
      <c r="E134" s="14">
        <f t="shared" si="80"/>
        <v>0</v>
      </c>
      <c r="F134" s="15">
        <f t="shared" si="81"/>
        <v>0</v>
      </c>
      <c r="G134" s="15"/>
      <c r="H134" s="15"/>
    </row>
    <row r="135" spans="1:8" ht="13.5" customHeight="1" x14ac:dyDescent="0.25">
      <c r="A135" s="18"/>
      <c r="B135" s="86">
        <f t="shared" ref="B135" si="84">IF($B$15&gt;0,$B$15,0)</f>
        <v>6</v>
      </c>
      <c r="C135" s="23"/>
      <c r="D135" s="13"/>
      <c r="E135" s="14">
        <f t="shared" si="80"/>
        <v>0</v>
      </c>
      <c r="F135" s="15">
        <f t="shared" si="81"/>
        <v>0</v>
      </c>
      <c r="G135" s="15"/>
      <c r="H135" s="15"/>
    </row>
    <row r="136" spans="1:8" ht="13.5" customHeight="1" x14ac:dyDescent="0.25">
      <c r="A136" s="18"/>
      <c r="B136" s="87">
        <f t="shared" si="10"/>
        <v>7</v>
      </c>
      <c r="C136" s="23"/>
      <c r="D136" s="13">
        <f t="shared" ref="D136" si="85">SUM(C129:C136)</f>
        <v>0</v>
      </c>
      <c r="E136" s="14">
        <f t="shared" si="80"/>
        <v>0</v>
      </c>
      <c r="F136" s="15">
        <f t="shared" si="81"/>
        <v>0</v>
      </c>
      <c r="G136" s="15">
        <f t="shared" ref="G136" si="86">IF(D136&gt;(38*(8-(COUNTBLANK(C129:C136)))+0),((C129+C130+C131+C132+C133+C134+C135+C136)-(38*(8-(COUNTBLANK(C129:C136)))+0))*$G$6,0)</f>
        <v>0</v>
      </c>
      <c r="H136" s="15">
        <f t="shared" ref="H136" si="87">IF(SUM(F129:F136)&gt;G136,SUM(F129:F136),G136)</f>
        <v>0</v>
      </c>
    </row>
    <row r="137" spans="1:8" ht="13.5" customHeight="1" x14ac:dyDescent="0.25">
      <c r="A137" s="18">
        <f>'Grades 1-3'!A26</f>
        <v>45322</v>
      </c>
      <c r="B137" s="85" t="str">
        <f t="shared" si="2"/>
        <v>0</v>
      </c>
      <c r="C137" s="23"/>
      <c r="D137" s="13"/>
      <c r="E137" s="14">
        <f t="shared" si="66"/>
        <v>0</v>
      </c>
      <c r="F137" s="15">
        <f t="shared" si="67"/>
        <v>0</v>
      </c>
      <c r="G137" s="15"/>
      <c r="H137" s="15"/>
    </row>
    <row r="138" spans="1:8" ht="13.5" customHeight="1" x14ac:dyDescent="0.25">
      <c r="A138" s="18"/>
      <c r="B138" s="86">
        <f t="shared" si="3"/>
        <v>1</v>
      </c>
      <c r="C138" s="23"/>
      <c r="D138" s="13"/>
      <c r="E138" s="14">
        <f t="shared" si="66"/>
        <v>0</v>
      </c>
      <c r="F138" s="15">
        <f t="shared" si="67"/>
        <v>0</v>
      </c>
      <c r="G138" s="15"/>
      <c r="H138" s="15"/>
    </row>
    <row r="139" spans="1:8" ht="13.5" customHeight="1" x14ac:dyDescent="0.25">
      <c r="A139" s="18"/>
      <c r="B139" s="86">
        <f t="shared" si="8"/>
        <v>2</v>
      </c>
      <c r="C139" s="23"/>
      <c r="D139" s="13"/>
      <c r="E139" s="14">
        <f t="shared" si="66"/>
        <v>0</v>
      </c>
      <c r="F139" s="15">
        <f t="shared" si="67"/>
        <v>0</v>
      </c>
      <c r="G139" s="15"/>
      <c r="H139" s="15"/>
    </row>
    <row r="140" spans="1:8" ht="13.5" customHeight="1" x14ac:dyDescent="0.25">
      <c r="A140" s="18"/>
      <c r="B140" s="86">
        <f t="shared" ref="B140" si="88">IF($B$12&gt;0,$B$12,0)</f>
        <v>3</v>
      </c>
      <c r="C140" s="23"/>
      <c r="D140" s="13"/>
      <c r="E140" s="14">
        <f t="shared" si="66"/>
        <v>0</v>
      </c>
      <c r="F140" s="15">
        <f t="shared" si="67"/>
        <v>0</v>
      </c>
      <c r="G140" s="15"/>
      <c r="H140" s="15"/>
    </row>
    <row r="141" spans="1:8" ht="13.5" customHeight="1" x14ac:dyDescent="0.25">
      <c r="A141" s="18"/>
      <c r="B141" s="86">
        <f t="shared" ref="B141" si="89">IF($B$13&gt;0,$B$13,0)</f>
        <v>4</v>
      </c>
      <c r="C141" s="23"/>
      <c r="D141" s="13"/>
      <c r="E141" s="14">
        <f t="shared" si="66"/>
        <v>0</v>
      </c>
      <c r="F141" s="15">
        <f t="shared" si="67"/>
        <v>0</v>
      </c>
      <c r="G141" s="15"/>
      <c r="H141" s="15"/>
    </row>
    <row r="142" spans="1:8" ht="13.5" customHeight="1" x14ac:dyDescent="0.25">
      <c r="A142" s="18"/>
      <c r="B142" s="86">
        <f t="shared" si="9"/>
        <v>5</v>
      </c>
      <c r="C142" s="23"/>
      <c r="D142" s="13"/>
      <c r="E142" s="14">
        <f t="shared" si="66"/>
        <v>0</v>
      </c>
      <c r="F142" s="15">
        <f t="shared" si="67"/>
        <v>0</v>
      </c>
      <c r="G142" s="15"/>
      <c r="H142" s="15"/>
    </row>
    <row r="143" spans="1:8" ht="13.5" customHeight="1" x14ac:dyDescent="0.25">
      <c r="A143" s="18"/>
      <c r="B143" s="86">
        <f t="shared" ref="B143" si="90">IF($B$15&gt;0,$B$15,0)</f>
        <v>6</v>
      </c>
      <c r="C143" s="23"/>
      <c r="D143" s="13"/>
      <c r="E143" s="14">
        <f t="shared" si="66"/>
        <v>0</v>
      </c>
      <c r="F143" s="15">
        <f t="shared" si="67"/>
        <v>0</v>
      </c>
      <c r="G143" s="15"/>
      <c r="H143" s="15"/>
    </row>
    <row r="144" spans="1:8" ht="13.5" customHeight="1" x14ac:dyDescent="0.25">
      <c r="A144" s="18"/>
      <c r="B144" s="87">
        <f t="shared" si="10"/>
        <v>7</v>
      </c>
      <c r="C144" s="23"/>
      <c r="D144" s="13">
        <f t="shared" ref="D144" si="91">SUM(C137:C144)</f>
        <v>0</v>
      </c>
      <c r="E144" s="14">
        <f t="shared" si="66"/>
        <v>0</v>
      </c>
      <c r="F144" s="15">
        <f t="shared" si="67"/>
        <v>0</v>
      </c>
      <c r="G144" s="15">
        <f t="shared" ref="G144" si="92">IF(D144&gt;(38*(8-(COUNTBLANK(C137:C144)))+0),((C137+C138+C139+C140+C141+C142+C143+C144)-(38*(8-(COUNTBLANK(C137:C144)))+0))*$G$6,0)</f>
        <v>0</v>
      </c>
      <c r="H144" s="15">
        <f t="shared" ref="H144" si="93">IF(SUM(F137:F144)&gt;G144,SUM(F137:F144),G144)</f>
        <v>0</v>
      </c>
    </row>
    <row r="145" spans="1:8" ht="19.5" thickBot="1" x14ac:dyDescent="0.35">
      <c r="A145" s="101" t="s">
        <v>2</v>
      </c>
      <c r="B145" s="104"/>
      <c r="C145" s="97"/>
      <c r="D145" s="98"/>
      <c r="E145" s="95"/>
      <c r="F145" s="99"/>
      <c r="G145" s="99"/>
      <c r="H145" s="100">
        <f>SUM(H9:H144)</f>
        <v>0</v>
      </c>
    </row>
    <row r="146" spans="1:8" ht="8.1" customHeight="1" thickTop="1" x14ac:dyDescent="0.25">
      <c r="A146" s="16"/>
      <c r="B146" s="1"/>
      <c r="C146" s="1"/>
      <c r="D146" s="1"/>
      <c r="E146" s="1"/>
      <c r="F146" s="1"/>
      <c r="G146" s="1"/>
      <c r="H146" s="1"/>
    </row>
    <row r="147" spans="1:8" x14ac:dyDescent="0.25">
      <c r="A147" s="57" t="s">
        <v>19</v>
      </c>
      <c r="B147" s="1"/>
      <c r="C147" s="1"/>
      <c r="D147" s="1"/>
      <c r="E147" s="1"/>
      <c r="F147" s="1"/>
      <c r="G147" s="1"/>
      <c r="H147" s="1"/>
    </row>
    <row r="148" spans="1:8" ht="8.1" customHeight="1" x14ac:dyDescent="0.25">
      <c r="A148" s="16"/>
      <c r="B148" s="1"/>
      <c r="C148" s="1"/>
      <c r="D148" s="1"/>
      <c r="E148" s="1"/>
      <c r="F148" s="1"/>
      <c r="G148" s="1"/>
      <c r="H148" s="1"/>
    </row>
    <row r="149" spans="1:8" x14ac:dyDescent="0.25">
      <c r="A149" s="58" t="s">
        <v>21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59" t="s">
        <v>22</v>
      </c>
      <c r="B150" s="1"/>
      <c r="C150" s="1"/>
      <c r="D150" s="1"/>
      <c r="E150" s="1"/>
      <c r="F150" s="1"/>
      <c r="G150" s="1"/>
      <c r="H150" s="1"/>
    </row>
    <row r="151" spans="1:8" ht="9.9499999999999993" customHeight="1" x14ac:dyDescent="0.25">
      <c r="A151" s="31"/>
      <c r="B151" s="31"/>
      <c r="D151" s="31"/>
    </row>
    <row r="152" spans="1:8" x14ac:dyDescent="0.25">
      <c r="C152" s="34"/>
      <c r="E152" s="30"/>
    </row>
    <row r="153" spans="1:8" x14ac:dyDescent="0.25">
      <c r="A153" s="44" t="s">
        <v>13</v>
      </c>
      <c r="B153" s="45"/>
      <c r="C153" s="46"/>
      <c r="D153" s="46"/>
      <c r="E153" s="30"/>
      <c r="G153" s="47" t="s">
        <v>1</v>
      </c>
      <c r="H153" s="47"/>
    </row>
    <row r="154" spans="1:8" ht="9.9499999999999993" customHeight="1" x14ac:dyDescent="0.25">
      <c r="A154" s="31"/>
      <c r="B154" s="31"/>
      <c r="D154" s="31"/>
      <c r="E154" s="30"/>
    </row>
    <row r="155" spans="1:8" x14ac:dyDescent="0.25">
      <c r="A155" s="48"/>
      <c r="B155" s="49"/>
      <c r="C155" s="50"/>
      <c r="D155" s="51"/>
      <c r="E155" s="30"/>
    </row>
    <row r="156" spans="1:8" ht="17.25" x14ac:dyDescent="0.25">
      <c r="A156" s="44" t="s">
        <v>38</v>
      </c>
      <c r="B156" s="67"/>
      <c r="C156" s="67"/>
      <c r="D156" s="52"/>
      <c r="E156" s="30"/>
      <c r="G156" s="47" t="s">
        <v>1</v>
      </c>
      <c r="H156" s="47"/>
    </row>
    <row r="157" spans="1:8" x14ac:dyDescent="0.25">
      <c r="A157" s="53"/>
      <c r="B157" s="54"/>
      <c r="C157" s="55"/>
      <c r="D157" s="55"/>
      <c r="E157" s="30"/>
      <c r="G157" s="30"/>
      <c r="H157" s="30"/>
    </row>
    <row r="158" spans="1:8" ht="8.1" customHeight="1" x14ac:dyDescent="0.25">
      <c r="B158" s="31"/>
      <c r="D158" s="31"/>
    </row>
    <row r="159" spans="1:8" x14ac:dyDescent="0.25">
      <c r="A159" s="31" t="s">
        <v>20</v>
      </c>
      <c r="B159" s="31"/>
      <c r="D159" s="31"/>
    </row>
    <row r="160" spans="1:8" ht="18.75" x14ac:dyDescent="0.3">
      <c r="A160" s="122" t="str">
        <f>'Grades 6-8 NMS 1 FTE'!A126:G126</f>
        <v xml:space="preserve">   01-0000-0-1103-000-1110-1000-000-108</v>
      </c>
      <c r="B160" s="122"/>
      <c r="C160" s="122"/>
      <c r="D160" s="122"/>
      <c r="E160" s="122"/>
      <c r="F160" s="122"/>
    </row>
  </sheetData>
  <mergeCells count="5">
    <mergeCell ref="A2:H2"/>
    <mergeCell ref="C5:D5"/>
    <mergeCell ref="F5:H5"/>
    <mergeCell ref="A160:F160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43"/>
  <sheetViews>
    <sheetView tabSelected="1" view="pageBreakPreview" zoomScaleNormal="100" zoomScaleSheetLayoutView="100" workbookViewId="0">
      <pane ySplit="8" topLeftCell="A105" activePane="bottomLeft" state="frozen"/>
      <selection activeCell="F25" sqref="F25"/>
      <selection pane="bottomLeft" activeCell="A115" sqref="A115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10" width="12.7109375" style="31" customWidth="1"/>
    <col min="11" max="16384" width="9.140625" style="31"/>
  </cols>
  <sheetData>
    <row r="1" spans="1:10" s="30" customFormat="1" ht="15.75" x14ac:dyDescent="0.25">
      <c r="A1" s="105" t="str">
        <f>'Grades 6-8 NMS 1 FTE'!A1</f>
        <v>2023-24</v>
      </c>
      <c r="B1" s="123" t="s">
        <v>45</v>
      </c>
      <c r="C1" s="123"/>
      <c r="D1" s="123"/>
      <c r="E1" s="123"/>
      <c r="F1" s="123"/>
      <c r="G1" s="123"/>
      <c r="H1" s="123"/>
      <c r="I1" s="123"/>
      <c r="J1" s="123"/>
    </row>
    <row r="2" spans="1:10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0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0" s="40" customFormat="1" ht="30" x14ac:dyDescent="0.25">
      <c r="A5" s="2"/>
      <c r="B5" s="3"/>
      <c r="C5" s="120" t="s">
        <v>11</v>
      </c>
      <c r="D5" s="120"/>
      <c r="E5" s="24"/>
      <c r="F5" s="91"/>
      <c r="G5" s="91" t="s">
        <v>27</v>
      </c>
      <c r="H5" s="120" t="s">
        <v>28</v>
      </c>
      <c r="I5" s="120"/>
      <c r="J5" s="120"/>
    </row>
    <row r="6" spans="1:10" s="40" customFormat="1" x14ac:dyDescent="0.25">
      <c r="A6" s="6" t="s">
        <v>7</v>
      </c>
      <c r="B6" s="7"/>
      <c r="C6" s="91">
        <v>25</v>
      </c>
      <c r="D6" s="8">
        <v>154</v>
      </c>
      <c r="E6" s="24"/>
      <c r="F6" s="9"/>
      <c r="G6" s="9">
        <v>3</v>
      </c>
      <c r="H6" s="4"/>
      <c r="I6" s="9">
        <v>3</v>
      </c>
      <c r="J6" s="5"/>
    </row>
    <row r="7" spans="1:10" ht="17.100000000000001" customHeight="1" x14ac:dyDescent="0.25">
      <c r="A7" s="10"/>
      <c r="B7" s="76"/>
      <c r="C7" s="11" t="s">
        <v>17</v>
      </c>
      <c r="D7" s="11"/>
      <c r="E7" s="121"/>
      <c r="F7" s="12"/>
      <c r="G7" s="12"/>
      <c r="H7" s="10"/>
      <c r="I7" s="10"/>
      <c r="J7" s="10"/>
    </row>
    <row r="8" spans="1:10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21"/>
      <c r="F8" s="12"/>
      <c r="G8" s="12"/>
      <c r="H8" s="10" t="s">
        <v>5</v>
      </c>
      <c r="I8" s="10" t="s">
        <v>8</v>
      </c>
      <c r="J8" s="10" t="s">
        <v>10</v>
      </c>
    </row>
    <row r="9" spans="1:10" x14ac:dyDescent="0.25">
      <c r="A9" s="18">
        <f>'Grades 1-3'!A10</f>
        <v>45299</v>
      </c>
      <c r="B9" s="77">
        <v>1</v>
      </c>
      <c r="C9" s="23"/>
      <c r="D9" s="13"/>
      <c r="E9" s="61"/>
      <c r="F9" s="14"/>
      <c r="G9" s="14">
        <f t="shared" ref="G9:G43" si="0">IF(C9&gt;$C$6,(C9-$C$6)*$G$6,0)</f>
        <v>0</v>
      </c>
      <c r="H9" s="15">
        <f t="shared" ref="H9:H14" si="1">G9</f>
        <v>0</v>
      </c>
      <c r="I9" s="15"/>
      <c r="J9" s="15"/>
    </row>
    <row r="10" spans="1:10" x14ac:dyDescent="0.25">
      <c r="A10" s="18"/>
      <c r="B10" s="77">
        <v>2</v>
      </c>
      <c r="C10" s="23"/>
      <c r="D10" s="13"/>
      <c r="E10" s="61"/>
      <c r="F10" s="14"/>
      <c r="G10" s="14">
        <f t="shared" si="0"/>
        <v>0</v>
      </c>
      <c r="H10" s="15">
        <f t="shared" si="1"/>
        <v>0</v>
      </c>
      <c r="I10" s="15"/>
      <c r="J10" s="15"/>
    </row>
    <row r="11" spans="1:10" x14ac:dyDescent="0.25">
      <c r="A11" s="18"/>
      <c r="B11" s="77">
        <v>3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0" x14ac:dyDescent="0.25">
      <c r="A12" s="18"/>
      <c r="B12" s="77">
        <v>4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0" x14ac:dyDescent="0.25">
      <c r="A13" s="18"/>
      <c r="B13" s="77">
        <v>5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0" x14ac:dyDescent="0.25">
      <c r="A14" s="18"/>
      <c r="B14" s="77">
        <v>6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0" x14ac:dyDescent="0.25">
      <c r="A15" s="18"/>
      <c r="B15" s="77">
        <v>7</v>
      </c>
      <c r="C15" s="23"/>
      <c r="D15" s="13">
        <f>SUM(C9:C15)</f>
        <v>0</v>
      </c>
      <c r="E15" s="61"/>
      <c r="F15" s="14"/>
      <c r="G15" s="14">
        <f t="shared" si="0"/>
        <v>0</v>
      </c>
      <c r="H15" s="15">
        <f>G15</f>
        <v>0</v>
      </c>
      <c r="I15" s="15">
        <f>IF(D15&gt;$D$6,$I$6*(D15-$D$6),0)</f>
        <v>0</v>
      </c>
      <c r="J15" s="15">
        <f>IF(SUM(H9:H15)&gt;I15,SUM(H9:H15),I15)</f>
        <v>0</v>
      </c>
    </row>
    <row r="16" spans="1:10" x14ac:dyDescent="0.25">
      <c r="A16" s="18">
        <f>'Grades 1-3'!A11</f>
        <v>45300</v>
      </c>
      <c r="B16" s="85">
        <f t="shared" ref="B16:B121" si="2">IF($B$9&gt;0,$B$9,0)</f>
        <v>1</v>
      </c>
      <c r="C16" s="23"/>
      <c r="D16" s="13"/>
      <c r="E16" s="61"/>
      <c r="F16" s="14"/>
      <c r="G16" s="14">
        <f t="shared" si="0"/>
        <v>0</v>
      </c>
      <c r="H16" s="15">
        <f t="shared" ref="H16:H43" si="3">G16</f>
        <v>0</v>
      </c>
      <c r="I16" s="15"/>
      <c r="J16" s="15"/>
    </row>
    <row r="17" spans="1:10" x14ac:dyDescent="0.25">
      <c r="A17" s="18"/>
      <c r="B17" s="86">
        <f t="shared" ref="B17" si="4">IF($B$10&gt;0,$B$10,0)</f>
        <v>2</v>
      </c>
      <c r="C17" s="23"/>
      <c r="D17" s="13"/>
      <c r="E17" s="61"/>
      <c r="F17" s="14"/>
      <c r="G17" s="14">
        <f t="shared" si="0"/>
        <v>0</v>
      </c>
      <c r="H17" s="15">
        <f t="shared" si="3"/>
        <v>0</v>
      </c>
      <c r="I17" s="15"/>
      <c r="J17" s="15"/>
    </row>
    <row r="18" spans="1:10" x14ac:dyDescent="0.25">
      <c r="A18" s="18"/>
      <c r="B18" s="86">
        <f t="shared" ref="B18" si="5">IF($B$11&gt;0,$B$11,0)</f>
        <v>3</v>
      </c>
      <c r="C18" s="23"/>
      <c r="D18" s="13"/>
      <c r="E18" s="61"/>
      <c r="F18" s="14"/>
      <c r="G18" s="14">
        <f t="shared" si="0"/>
        <v>0</v>
      </c>
      <c r="H18" s="15">
        <f t="shared" si="3"/>
        <v>0</v>
      </c>
      <c r="I18" s="15"/>
      <c r="J18" s="15"/>
    </row>
    <row r="19" spans="1:10" x14ac:dyDescent="0.25">
      <c r="A19" s="18"/>
      <c r="B19" s="86">
        <f t="shared" ref="B19" si="6">IF($B$12&gt;0,$B$12,0)</f>
        <v>4</v>
      </c>
      <c r="C19" s="23"/>
      <c r="D19" s="13"/>
      <c r="E19" s="61"/>
      <c r="F19" s="14"/>
      <c r="G19" s="14">
        <f t="shared" si="0"/>
        <v>0</v>
      </c>
      <c r="H19" s="15">
        <f t="shared" si="3"/>
        <v>0</v>
      </c>
      <c r="I19" s="15"/>
      <c r="J19" s="15"/>
    </row>
    <row r="20" spans="1:10" x14ac:dyDescent="0.25">
      <c r="A20" s="18"/>
      <c r="B20" s="86">
        <f>IF($B$13&gt;0,$B$13,0)</f>
        <v>5</v>
      </c>
      <c r="C20" s="23"/>
      <c r="D20" s="13"/>
      <c r="E20" s="61"/>
      <c r="F20" s="14"/>
      <c r="G20" s="14">
        <f t="shared" si="0"/>
        <v>0</v>
      </c>
      <c r="H20" s="15">
        <f t="shared" si="3"/>
        <v>0</v>
      </c>
      <c r="I20" s="15"/>
      <c r="J20" s="15"/>
    </row>
    <row r="21" spans="1:10" x14ac:dyDescent="0.25">
      <c r="A21" s="18"/>
      <c r="B21" s="86">
        <f t="shared" ref="B21" si="7">IF($B$14&gt;0,$B$14,0)</f>
        <v>6</v>
      </c>
      <c r="C21" s="23"/>
      <c r="D21" s="13"/>
      <c r="E21" s="61"/>
      <c r="F21" s="14"/>
      <c r="G21" s="14">
        <f t="shared" si="0"/>
        <v>0</v>
      </c>
      <c r="H21" s="15">
        <f t="shared" si="3"/>
        <v>0</v>
      </c>
      <c r="I21" s="15"/>
      <c r="J21" s="15"/>
    </row>
    <row r="22" spans="1:10" x14ac:dyDescent="0.25">
      <c r="A22" s="18"/>
      <c r="B22" s="87">
        <f>IF($B$15&gt;0,$B$15,0)</f>
        <v>7</v>
      </c>
      <c r="C22" s="23"/>
      <c r="D22" s="13">
        <f t="shared" ref="D22" si="8">SUM(C16:C22)</f>
        <v>0</v>
      </c>
      <c r="E22" s="61"/>
      <c r="F22" s="14"/>
      <c r="G22" s="14">
        <f t="shared" si="0"/>
        <v>0</v>
      </c>
      <c r="H22" s="15">
        <f t="shared" si="3"/>
        <v>0</v>
      </c>
      <c r="I22" s="15">
        <f t="shared" ref="I22" si="9">IF(D22&gt;$D$6,$I$6*(D22-$D$6),0)</f>
        <v>0</v>
      </c>
      <c r="J22" s="15">
        <f t="shared" ref="J22" si="10">IF(SUM(H16:H22)&gt;I22,SUM(H16:H22),I22)</f>
        <v>0</v>
      </c>
    </row>
    <row r="23" spans="1:10" x14ac:dyDescent="0.25">
      <c r="A23" s="18">
        <f>'Grades 1-3'!A12</f>
        <v>45301</v>
      </c>
      <c r="B23" s="85">
        <f t="shared" si="2"/>
        <v>1</v>
      </c>
      <c r="C23" s="23"/>
      <c r="D23" s="13"/>
      <c r="E23" s="61"/>
      <c r="F23" s="14"/>
      <c r="G23" s="14">
        <f t="shared" si="0"/>
        <v>0</v>
      </c>
      <c r="H23" s="15">
        <f t="shared" si="3"/>
        <v>0</v>
      </c>
      <c r="I23" s="15"/>
      <c r="J23" s="15"/>
    </row>
    <row r="24" spans="1:10" x14ac:dyDescent="0.25">
      <c r="A24" s="18"/>
      <c r="B24" s="86">
        <f t="shared" ref="B24:B122" si="11">IF($B$10&gt;0,$B$10,0)</f>
        <v>2</v>
      </c>
      <c r="C24" s="23"/>
      <c r="D24" s="13"/>
      <c r="E24" s="61"/>
      <c r="F24" s="14"/>
      <c r="G24" s="14">
        <f t="shared" si="0"/>
        <v>0</v>
      </c>
      <c r="H24" s="15">
        <f t="shared" si="3"/>
        <v>0</v>
      </c>
      <c r="I24" s="15"/>
      <c r="J24" s="15"/>
    </row>
    <row r="25" spans="1:10" x14ac:dyDescent="0.25">
      <c r="A25" s="18"/>
      <c r="B25" s="86">
        <f t="shared" ref="B25:B123" si="12">IF($B$11&gt;0,$B$11,0)</f>
        <v>3</v>
      </c>
      <c r="C25" s="23"/>
      <c r="D25" s="13"/>
      <c r="E25" s="61"/>
      <c r="F25" s="14"/>
      <c r="G25" s="14">
        <f t="shared" si="0"/>
        <v>0</v>
      </c>
      <c r="H25" s="15">
        <f t="shared" si="3"/>
        <v>0</v>
      </c>
      <c r="I25" s="15"/>
      <c r="J25" s="15"/>
    </row>
    <row r="26" spans="1:10" x14ac:dyDescent="0.25">
      <c r="A26" s="18"/>
      <c r="B26" s="86">
        <f t="shared" ref="B26:B124" si="13">IF($B$12&gt;0,$B$12,0)</f>
        <v>4</v>
      </c>
      <c r="C26" s="23"/>
      <c r="D26" s="13"/>
      <c r="E26" s="61"/>
      <c r="F26" s="14"/>
      <c r="G26" s="14">
        <f t="shared" si="0"/>
        <v>0</v>
      </c>
      <c r="H26" s="15">
        <f t="shared" si="3"/>
        <v>0</v>
      </c>
      <c r="I26" s="15"/>
      <c r="J26" s="15"/>
    </row>
    <row r="27" spans="1:10" x14ac:dyDescent="0.25">
      <c r="A27" s="18"/>
      <c r="B27" s="86">
        <f t="shared" ref="B27" si="14">IF($B$13&gt;0,$B$13,0)</f>
        <v>5</v>
      </c>
      <c r="C27" s="23"/>
      <c r="D27" s="13"/>
      <c r="E27" s="61"/>
      <c r="F27" s="14"/>
      <c r="G27" s="14">
        <f t="shared" si="0"/>
        <v>0</v>
      </c>
      <c r="H27" s="15">
        <f t="shared" si="3"/>
        <v>0</v>
      </c>
      <c r="I27" s="15"/>
      <c r="J27" s="15"/>
    </row>
    <row r="28" spans="1:10" x14ac:dyDescent="0.25">
      <c r="A28" s="18"/>
      <c r="B28" s="86">
        <f t="shared" ref="B28:B126" si="15">IF($B$14&gt;0,$B$14,0)</f>
        <v>6</v>
      </c>
      <c r="C28" s="23"/>
      <c r="D28" s="13"/>
      <c r="E28" s="61"/>
      <c r="F28" s="14"/>
      <c r="G28" s="14">
        <f t="shared" si="0"/>
        <v>0</v>
      </c>
      <c r="H28" s="15">
        <f t="shared" si="3"/>
        <v>0</v>
      </c>
      <c r="I28" s="15"/>
      <c r="J28" s="15"/>
    </row>
    <row r="29" spans="1:10" x14ac:dyDescent="0.25">
      <c r="A29" s="18"/>
      <c r="B29" s="87">
        <f t="shared" ref="B29" si="16">IF($B$15&gt;0,$B$15,0)</f>
        <v>7</v>
      </c>
      <c r="C29" s="23"/>
      <c r="D29" s="13">
        <f t="shared" ref="D29" si="17">SUM(C23:C29)</f>
        <v>0</v>
      </c>
      <c r="E29" s="61"/>
      <c r="F29" s="14"/>
      <c r="G29" s="14">
        <f t="shared" si="0"/>
        <v>0</v>
      </c>
      <c r="H29" s="15">
        <f t="shared" si="3"/>
        <v>0</v>
      </c>
      <c r="I29" s="15">
        <f t="shared" ref="I29" si="18">IF(D29&gt;$D$6,$I$6*(D29-$D$6),0)</f>
        <v>0</v>
      </c>
      <c r="J29" s="15">
        <f t="shared" ref="J29" si="19">IF(SUM(H23:H29)&gt;I29,SUM(H23:H29),I29)</f>
        <v>0</v>
      </c>
    </row>
    <row r="30" spans="1:10" x14ac:dyDescent="0.25">
      <c r="A30" s="18">
        <f>'Grades 1-3'!A13</f>
        <v>45302</v>
      </c>
      <c r="B30" s="85">
        <f t="shared" si="2"/>
        <v>1</v>
      </c>
      <c r="C30" s="23"/>
      <c r="D30" s="13"/>
      <c r="E30" s="61"/>
      <c r="F30" s="14"/>
      <c r="G30" s="14">
        <f t="shared" si="0"/>
        <v>0</v>
      </c>
      <c r="H30" s="15">
        <f t="shared" si="3"/>
        <v>0</v>
      </c>
      <c r="I30" s="15"/>
      <c r="J30" s="15"/>
    </row>
    <row r="31" spans="1:10" x14ac:dyDescent="0.25">
      <c r="A31" s="18"/>
      <c r="B31" s="86">
        <f t="shared" si="11"/>
        <v>2</v>
      </c>
      <c r="C31" s="23"/>
      <c r="D31" s="13"/>
      <c r="E31" s="61"/>
      <c r="F31" s="14"/>
      <c r="G31" s="14">
        <f t="shared" si="0"/>
        <v>0</v>
      </c>
      <c r="H31" s="15">
        <f t="shared" si="3"/>
        <v>0</v>
      </c>
      <c r="I31" s="15"/>
      <c r="J31" s="15"/>
    </row>
    <row r="32" spans="1:10" x14ac:dyDescent="0.25">
      <c r="A32" s="18"/>
      <c r="B32" s="86">
        <f t="shared" si="12"/>
        <v>3</v>
      </c>
      <c r="C32" s="23"/>
      <c r="D32" s="13"/>
      <c r="E32" s="61"/>
      <c r="F32" s="14"/>
      <c r="G32" s="14">
        <f t="shared" si="0"/>
        <v>0</v>
      </c>
      <c r="H32" s="15">
        <f t="shared" si="3"/>
        <v>0</v>
      </c>
      <c r="I32" s="15"/>
      <c r="J32" s="15"/>
    </row>
    <row r="33" spans="1:10" x14ac:dyDescent="0.25">
      <c r="A33" s="18"/>
      <c r="B33" s="86">
        <f t="shared" si="13"/>
        <v>4</v>
      </c>
      <c r="C33" s="23"/>
      <c r="D33" s="13"/>
      <c r="E33" s="61"/>
      <c r="F33" s="14"/>
      <c r="G33" s="14">
        <f t="shared" si="0"/>
        <v>0</v>
      </c>
      <c r="H33" s="15">
        <f t="shared" si="3"/>
        <v>0</v>
      </c>
      <c r="I33" s="15"/>
      <c r="J33" s="15"/>
    </row>
    <row r="34" spans="1:10" x14ac:dyDescent="0.25">
      <c r="A34" s="18"/>
      <c r="B34" s="86">
        <f t="shared" ref="B34" si="20">IF($B$13&gt;0,$B$13,0)</f>
        <v>5</v>
      </c>
      <c r="C34" s="23"/>
      <c r="D34" s="13"/>
      <c r="E34" s="61"/>
      <c r="F34" s="14"/>
      <c r="G34" s="14">
        <f t="shared" si="0"/>
        <v>0</v>
      </c>
      <c r="H34" s="15">
        <f t="shared" si="3"/>
        <v>0</v>
      </c>
      <c r="I34" s="15"/>
      <c r="J34" s="15"/>
    </row>
    <row r="35" spans="1:10" x14ac:dyDescent="0.25">
      <c r="A35" s="18"/>
      <c r="B35" s="86">
        <f t="shared" si="15"/>
        <v>6</v>
      </c>
      <c r="C35" s="23"/>
      <c r="D35" s="13"/>
      <c r="E35" s="61"/>
      <c r="F35" s="14"/>
      <c r="G35" s="14">
        <f t="shared" si="0"/>
        <v>0</v>
      </c>
      <c r="H35" s="15">
        <f t="shared" si="3"/>
        <v>0</v>
      </c>
      <c r="I35" s="15"/>
      <c r="J35" s="15"/>
    </row>
    <row r="36" spans="1:10" x14ac:dyDescent="0.25">
      <c r="A36" s="18"/>
      <c r="B36" s="87">
        <f t="shared" ref="B36" si="21">IF($B$15&gt;0,$B$15,0)</f>
        <v>7</v>
      </c>
      <c r="C36" s="23"/>
      <c r="D36" s="13">
        <f t="shared" ref="D36" si="22">SUM(C30:C36)</f>
        <v>0</v>
      </c>
      <c r="E36" s="61"/>
      <c r="F36" s="14"/>
      <c r="G36" s="14">
        <f t="shared" si="0"/>
        <v>0</v>
      </c>
      <c r="H36" s="15">
        <f t="shared" si="3"/>
        <v>0</v>
      </c>
      <c r="I36" s="15">
        <f t="shared" ref="I36" si="23">IF(D36&gt;$D$6,$I$6*(D36-$D$6),0)</f>
        <v>0</v>
      </c>
      <c r="J36" s="15">
        <f t="shared" ref="J36" si="24">IF(SUM(H30:H36)&gt;I36,SUM(H30:H36),I36)</f>
        <v>0</v>
      </c>
    </row>
    <row r="37" spans="1:10" x14ac:dyDescent="0.25">
      <c r="A37" s="18">
        <f>'Grades 1-3'!A14</f>
        <v>45303</v>
      </c>
      <c r="B37" s="85">
        <f t="shared" si="2"/>
        <v>1</v>
      </c>
      <c r="C37" s="23"/>
      <c r="D37" s="13"/>
      <c r="E37" s="61"/>
      <c r="F37" s="14"/>
      <c r="G37" s="14">
        <f t="shared" si="0"/>
        <v>0</v>
      </c>
      <c r="H37" s="15">
        <f t="shared" si="3"/>
        <v>0</v>
      </c>
      <c r="I37" s="15"/>
      <c r="J37" s="15"/>
    </row>
    <row r="38" spans="1:10" x14ac:dyDescent="0.25">
      <c r="A38" s="18"/>
      <c r="B38" s="86">
        <f t="shared" si="11"/>
        <v>2</v>
      </c>
      <c r="C38" s="23"/>
      <c r="D38" s="13"/>
      <c r="E38" s="61"/>
      <c r="F38" s="14"/>
      <c r="G38" s="14">
        <f t="shared" si="0"/>
        <v>0</v>
      </c>
      <c r="H38" s="15">
        <f t="shared" si="3"/>
        <v>0</v>
      </c>
      <c r="I38" s="15"/>
      <c r="J38" s="15"/>
    </row>
    <row r="39" spans="1:10" x14ac:dyDescent="0.25">
      <c r="A39" s="18"/>
      <c r="B39" s="86">
        <f t="shared" si="12"/>
        <v>3</v>
      </c>
      <c r="C39" s="23"/>
      <c r="D39" s="13"/>
      <c r="E39" s="61"/>
      <c r="F39" s="14"/>
      <c r="G39" s="14">
        <f t="shared" si="0"/>
        <v>0</v>
      </c>
      <c r="H39" s="15">
        <f t="shared" si="3"/>
        <v>0</v>
      </c>
      <c r="I39" s="15"/>
      <c r="J39" s="15"/>
    </row>
    <row r="40" spans="1:10" x14ac:dyDescent="0.25">
      <c r="A40" s="18"/>
      <c r="B40" s="86">
        <f t="shared" si="13"/>
        <v>4</v>
      </c>
      <c r="C40" s="23"/>
      <c r="D40" s="13"/>
      <c r="E40" s="61"/>
      <c r="F40" s="14"/>
      <c r="G40" s="14">
        <f t="shared" si="0"/>
        <v>0</v>
      </c>
      <c r="H40" s="15">
        <f t="shared" si="3"/>
        <v>0</v>
      </c>
      <c r="I40" s="15"/>
      <c r="J40" s="15"/>
    </row>
    <row r="41" spans="1:10" x14ac:dyDescent="0.25">
      <c r="A41" s="18"/>
      <c r="B41" s="86">
        <f t="shared" ref="B41" si="25">IF($B$13&gt;0,$B$13,0)</f>
        <v>5</v>
      </c>
      <c r="C41" s="23"/>
      <c r="D41" s="13"/>
      <c r="E41" s="61"/>
      <c r="F41" s="14"/>
      <c r="G41" s="14">
        <f t="shared" si="0"/>
        <v>0</v>
      </c>
      <c r="H41" s="15">
        <f t="shared" si="3"/>
        <v>0</v>
      </c>
      <c r="I41" s="15"/>
      <c r="J41" s="15"/>
    </row>
    <row r="42" spans="1:10" x14ac:dyDescent="0.25">
      <c r="A42" s="18"/>
      <c r="B42" s="86">
        <f t="shared" si="15"/>
        <v>6</v>
      </c>
      <c r="C42" s="23"/>
      <c r="D42" s="13"/>
      <c r="E42" s="61"/>
      <c r="F42" s="14"/>
      <c r="G42" s="14">
        <f t="shared" si="0"/>
        <v>0</v>
      </c>
      <c r="H42" s="15">
        <f t="shared" si="3"/>
        <v>0</v>
      </c>
      <c r="I42" s="15"/>
      <c r="J42" s="15"/>
    </row>
    <row r="43" spans="1:10" x14ac:dyDescent="0.25">
      <c r="A43" s="18"/>
      <c r="B43" s="87">
        <f t="shared" ref="B43" si="26">IF($B$15&gt;0,$B$15,0)</f>
        <v>7</v>
      </c>
      <c r="C43" s="23"/>
      <c r="D43" s="13">
        <f t="shared" ref="D43" si="27">SUM(C37:C43)</f>
        <v>0</v>
      </c>
      <c r="E43" s="61"/>
      <c r="F43" s="14"/>
      <c r="G43" s="14">
        <f t="shared" si="0"/>
        <v>0</v>
      </c>
      <c r="H43" s="15">
        <f t="shared" si="3"/>
        <v>0</v>
      </c>
      <c r="I43" s="15">
        <f t="shared" ref="I43" si="28">IF(D43&gt;$D$6,$I$6*(D43-$D$6),0)</f>
        <v>0</v>
      </c>
      <c r="J43" s="15">
        <f t="shared" ref="J43" si="29">IF(SUM(H37:H43)&gt;I43,SUM(H37:H43),I43)</f>
        <v>0</v>
      </c>
    </row>
    <row r="44" spans="1:10" x14ac:dyDescent="0.25">
      <c r="A44" s="18">
        <f>'Grades 1-3'!A15</f>
        <v>45307</v>
      </c>
      <c r="B44" s="85">
        <f t="shared" si="2"/>
        <v>1</v>
      </c>
      <c r="C44" s="23"/>
      <c r="D44" s="13"/>
      <c r="E44" s="61"/>
      <c r="F44" s="14"/>
      <c r="G44" s="14">
        <f t="shared" ref="G44:G107" si="30">IF(C44&gt;$C$6,(C44-$C$6)*$G$6,0)</f>
        <v>0</v>
      </c>
      <c r="H44" s="15">
        <f t="shared" ref="H44:H107" si="31">G44</f>
        <v>0</v>
      </c>
      <c r="I44" s="15"/>
      <c r="J44" s="15"/>
    </row>
    <row r="45" spans="1:10" x14ac:dyDescent="0.25">
      <c r="A45" s="18"/>
      <c r="B45" s="86">
        <f t="shared" si="11"/>
        <v>2</v>
      </c>
      <c r="C45" s="23"/>
      <c r="D45" s="13"/>
      <c r="E45" s="61"/>
      <c r="F45" s="14"/>
      <c r="G45" s="14">
        <f t="shared" si="30"/>
        <v>0</v>
      </c>
      <c r="H45" s="15">
        <f t="shared" si="31"/>
        <v>0</v>
      </c>
      <c r="I45" s="15"/>
      <c r="J45" s="15"/>
    </row>
    <row r="46" spans="1:10" x14ac:dyDescent="0.25">
      <c r="A46" s="18"/>
      <c r="B46" s="86">
        <f t="shared" si="12"/>
        <v>3</v>
      </c>
      <c r="C46" s="23"/>
      <c r="D46" s="13"/>
      <c r="E46" s="61"/>
      <c r="F46" s="14"/>
      <c r="G46" s="14">
        <f t="shared" si="30"/>
        <v>0</v>
      </c>
      <c r="H46" s="15">
        <f t="shared" si="31"/>
        <v>0</v>
      </c>
      <c r="I46" s="15"/>
      <c r="J46" s="15"/>
    </row>
    <row r="47" spans="1:10" x14ac:dyDescent="0.25">
      <c r="A47" s="18"/>
      <c r="B47" s="86">
        <f t="shared" si="13"/>
        <v>4</v>
      </c>
      <c r="C47" s="23"/>
      <c r="D47" s="13"/>
      <c r="E47" s="61"/>
      <c r="F47" s="14"/>
      <c r="G47" s="14">
        <f t="shared" si="30"/>
        <v>0</v>
      </c>
      <c r="H47" s="15">
        <f t="shared" si="31"/>
        <v>0</v>
      </c>
      <c r="I47" s="15"/>
      <c r="J47" s="15"/>
    </row>
    <row r="48" spans="1:10" x14ac:dyDescent="0.25">
      <c r="A48" s="18"/>
      <c r="B48" s="86">
        <f t="shared" ref="B48:B111" si="32">IF($B$13&gt;0,$B$13,0)</f>
        <v>5</v>
      </c>
      <c r="C48" s="23"/>
      <c r="D48" s="13"/>
      <c r="E48" s="61"/>
      <c r="F48" s="14"/>
      <c r="G48" s="14">
        <f t="shared" si="30"/>
        <v>0</v>
      </c>
      <c r="H48" s="15">
        <f t="shared" si="31"/>
        <v>0</v>
      </c>
      <c r="I48" s="15"/>
      <c r="J48" s="15"/>
    </row>
    <row r="49" spans="1:10" x14ac:dyDescent="0.25">
      <c r="A49" s="18"/>
      <c r="B49" s="86">
        <f t="shared" si="15"/>
        <v>6</v>
      </c>
      <c r="C49" s="23"/>
      <c r="D49" s="13"/>
      <c r="E49" s="61"/>
      <c r="F49" s="14"/>
      <c r="G49" s="14">
        <f t="shared" si="30"/>
        <v>0</v>
      </c>
      <c r="H49" s="15">
        <f t="shared" si="31"/>
        <v>0</v>
      </c>
      <c r="I49" s="15"/>
      <c r="J49" s="15"/>
    </row>
    <row r="50" spans="1:10" x14ac:dyDescent="0.25">
      <c r="A50" s="18"/>
      <c r="B50" s="87">
        <f t="shared" ref="B50:B113" si="33">IF($B$15&gt;0,$B$15,0)</f>
        <v>7</v>
      </c>
      <c r="C50" s="23"/>
      <c r="D50" s="13">
        <f t="shared" ref="D50" si="34">SUM(C44:C50)</f>
        <v>0</v>
      </c>
      <c r="E50" s="61"/>
      <c r="F50" s="14"/>
      <c r="G50" s="14">
        <f t="shared" si="30"/>
        <v>0</v>
      </c>
      <c r="H50" s="15">
        <f t="shared" si="31"/>
        <v>0</v>
      </c>
      <c r="I50" s="15">
        <f t="shared" ref="I50" si="35">IF(D50&gt;$D$6,$I$6*(D50-$D$6),0)</f>
        <v>0</v>
      </c>
      <c r="J50" s="15">
        <f t="shared" ref="J50" si="36">IF(SUM(H44:H50)&gt;I50,SUM(H44:H50),I50)</f>
        <v>0</v>
      </c>
    </row>
    <row r="51" spans="1:10" x14ac:dyDescent="0.25">
      <c r="A51" s="18">
        <f>'Grades 1-3'!A16</f>
        <v>45308</v>
      </c>
      <c r="B51" s="85">
        <f t="shared" si="2"/>
        <v>1</v>
      </c>
      <c r="C51" s="23"/>
      <c r="D51" s="13"/>
      <c r="E51" s="61"/>
      <c r="F51" s="14"/>
      <c r="G51" s="14">
        <f t="shared" si="30"/>
        <v>0</v>
      </c>
      <c r="H51" s="15">
        <f t="shared" si="31"/>
        <v>0</v>
      </c>
      <c r="I51" s="15"/>
      <c r="J51" s="15"/>
    </row>
    <row r="52" spans="1:10" x14ac:dyDescent="0.25">
      <c r="A52" s="18"/>
      <c r="B52" s="86">
        <f t="shared" si="11"/>
        <v>2</v>
      </c>
      <c r="C52" s="23"/>
      <c r="D52" s="13"/>
      <c r="E52" s="61"/>
      <c r="F52" s="14"/>
      <c r="G52" s="14">
        <f t="shared" si="30"/>
        <v>0</v>
      </c>
      <c r="H52" s="15">
        <f t="shared" si="31"/>
        <v>0</v>
      </c>
      <c r="I52" s="15"/>
      <c r="J52" s="15"/>
    </row>
    <row r="53" spans="1:10" x14ac:dyDescent="0.25">
      <c r="A53" s="18"/>
      <c r="B53" s="86">
        <f t="shared" si="12"/>
        <v>3</v>
      </c>
      <c r="C53" s="23"/>
      <c r="D53" s="13"/>
      <c r="E53" s="61"/>
      <c r="F53" s="14"/>
      <c r="G53" s="14">
        <f t="shared" si="30"/>
        <v>0</v>
      </c>
      <c r="H53" s="15">
        <f t="shared" si="31"/>
        <v>0</v>
      </c>
      <c r="I53" s="15"/>
      <c r="J53" s="15"/>
    </row>
    <row r="54" spans="1:10" x14ac:dyDescent="0.25">
      <c r="A54" s="18"/>
      <c r="B54" s="86">
        <f t="shared" si="13"/>
        <v>4</v>
      </c>
      <c r="C54" s="23"/>
      <c r="D54" s="13"/>
      <c r="E54" s="61"/>
      <c r="F54" s="14"/>
      <c r="G54" s="14">
        <f t="shared" si="30"/>
        <v>0</v>
      </c>
      <c r="H54" s="15">
        <f t="shared" si="31"/>
        <v>0</v>
      </c>
      <c r="I54" s="15"/>
      <c r="J54" s="15"/>
    </row>
    <row r="55" spans="1:10" x14ac:dyDescent="0.25">
      <c r="A55" s="18"/>
      <c r="B55" s="86">
        <f t="shared" si="32"/>
        <v>5</v>
      </c>
      <c r="C55" s="23"/>
      <c r="D55" s="13"/>
      <c r="E55" s="61"/>
      <c r="F55" s="14"/>
      <c r="G55" s="14">
        <f t="shared" si="30"/>
        <v>0</v>
      </c>
      <c r="H55" s="15">
        <f t="shared" si="31"/>
        <v>0</v>
      </c>
      <c r="I55" s="15"/>
      <c r="J55" s="15"/>
    </row>
    <row r="56" spans="1:10" x14ac:dyDescent="0.25">
      <c r="A56" s="18"/>
      <c r="B56" s="86">
        <f t="shared" si="15"/>
        <v>6</v>
      </c>
      <c r="C56" s="23"/>
      <c r="D56" s="13"/>
      <c r="E56" s="61"/>
      <c r="F56" s="14"/>
      <c r="G56" s="14">
        <f t="shared" si="30"/>
        <v>0</v>
      </c>
      <c r="H56" s="15">
        <f t="shared" si="31"/>
        <v>0</v>
      </c>
      <c r="I56" s="15"/>
      <c r="J56" s="15"/>
    </row>
    <row r="57" spans="1:10" x14ac:dyDescent="0.25">
      <c r="A57" s="18"/>
      <c r="B57" s="87">
        <f t="shared" si="33"/>
        <v>7</v>
      </c>
      <c r="C57" s="23"/>
      <c r="D57" s="13">
        <f t="shared" ref="D57" si="37">SUM(C51:C57)</f>
        <v>0</v>
      </c>
      <c r="E57" s="61"/>
      <c r="F57" s="14"/>
      <c r="G57" s="14">
        <f t="shared" si="30"/>
        <v>0</v>
      </c>
      <c r="H57" s="15">
        <f t="shared" si="31"/>
        <v>0</v>
      </c>
      <c r="I57" s="15">
        <f t="shared" ref="I57" si="38">IF(D57&gt;$D$6,$I$6*(D57-$D$6),0)</f>
        <v>0</v>
      </c>
      <c r="J57" s="15">
        <f t="shared" ref="J57" si="39">IF(SUM(H51:H57)&gt;I57,SUM(H51:H57),I57)</f>
        <v>0</v>
      </c>
    </row>
    <row r="58" spans="1:10" x14ac:dyDescent="0.25">
      <c r="A58" s="18">
        <f>'Grades 1-3'!A17</f>
        <v>45309</v>
      </c>
      <c r="B58" s="85">
        <f t="shared" si="2"/>
        <v>1</v>
      </c>
      <c r="C58" s="23"/>
      <c r="D58" s="13"/>
      <c r="E58" s="61"/>
      <c r="F58" s="14"/>
      <c r="G58" s="14">
        <f t="shared" si="30"/>
        <v>0</v>
      </c>
      <c r="H58" s="15">
        <f t="shared" si="31"/>
        <v>0</v>
      </c>
      <c r="I58" s="15"/>
      <c r="J58" s="15"/>
    </row>
    <row r="59" spans="1:10" x14ac:dyDescent="0.25">
      <c r="A59" s="18"/>
      <c r="B59" s="86">
        <f t="shared" si="11"/>
        <v>2</v>
      </c>
      <c r="C59" s="23"/>
      <c r="D59" s="13"/>
      <c r="E59" s="61"/>
      <c r="F59" s="14"/>
      <c r="G59" s="14">
        <f t="shared" si="30"/>
        <v>0</v>
      </c>
      <c r="H59" s="15">
        <f t="shared" si="31"/>
        <v>0</v>
      </c>
      <c r="I59" s="15"/>
      <c r="J59" s="15"/>
    </row>
    <row r="60" spans="1:10" x14ac:dyDescent="0.25">
      <c r="A60" s="18"/>
      <c r="B60" s="86">
        <f t="shared" si="12"/>
        <v>3</v>
      </c>
      <c r="C60" s="23"/>
      <c r="D60" s="13"/>
      <c r="E60" s="61"/>
      <c r="F60" s="14"/>
      <c r="G60" s="14">
        <f t="shared" si="30"/>
        <v>0</v>
      </c>
      <c r="H60" s="15">
        <f t="shared" si="31"/>
        <v>0</v>
      </c>
      <c r="I60" s="15"/>
      <c r="J60" s="15"/>
    </row>
    <row r="61" spans="1:10" x14ac:dyDescent="0.25">
      <c r="A61" s="18"/>
      <c r="B61" s="86">
        <f t="shared" si="13"/>
        <v>4</v>
      </c>
      <c r="C61" s="23"/>
      <c r="D61" s="13"/>
      <c r="E61" s="61"/>
      <c r="F61" s="14"/>
      <c r="G61" s="14">
        <f t="shared" si="30"/>
        <v>0</v>
      </c>
      <c r="H61" s="15">
        <f t="shared" si="31"/>
        <v>0</v>
      </c>
      <c r="I61" s="15"/>
      <c r="J61" s="15"/>
    </row>
    <row r="62" spans="1:10" x14ac:dyDescent="0.25">
      <c r="A62" s="18"/>
      <c r="B62" s="86">
        <f t="shared" si="32"/>
        <v>5</v>
      </c>
      <c r="C62" s="23"/>
      <c r="D62" s="13"/>
      <c r="E62" s="61"/>
      <c r="F62" s="14"/>
      <c r="G62" s="14">
        <f t="shared" si="30"/>
        <v>0</v>
      </c>
      <c r="H62" s="15">
        <f t="shared" si="31"/>
        <v>0</v>
      </c>
      <c r="I62" s="15"/>
      <c r="J62" s="15"/>
    </row>
    <row r="63" spans="1:10" x14ac:dyDescent="0.25">
      <c r="A63" s="18"/>
      <c r="B63" s="86">
        <f t="shared" si="15"/>
        <v>6</v>
      </c>
      <c r="C63" s="23"/>
      <c r="D63" s="13"/>
      <c r="E63" s="61"/>
      <c r="F63" s="14"/>
      <c r="G63" s="14">
        <f t="shared" si="30"/>
        <v>0</v>
      </c>
      <c r="H63" s="15">
        <f t="shared" si="31"/>
        <v>0</v>
      </c>
      <c r="I63" s="15"/>
      <c r="J63" s="15"/>
    </row>
    <row r="64" spans="1:10" x14ac:dyDescent="0.25">
      <c r="A64" s="18"/>
      <c r="B64" s="87">
        <f t="shared" si="33"/>
        <v>7</v>
      </c>
      <c r="C64" s="23"/>
      <c r="D64" s="13">
        <f t="shared" ref="D64" si="40">SUM(C58:C64)</f>
        <v>0</v>
      </c>
      <c r="E64" s="61"/>
      <c r="F64" s="14"/>
      <c r="G64" s="14">
        <f t="shared" si="30"/>
        <v>0</v>
      </c>
      <c r="H64" s="15">
        <f t="shared" si="31"/>
        <v>0</v>
      </c>
      <c r="I64" s="15">
        <f t="shared" ref="I64" si="41">IF(D64&gt;$D$6,$I$6*(D64-$D$6),0)</f>
        <v>0</v>
      </c>
      <c r="J64" s="15">
        <f t="shared" ref="J64" si="42">IF(SUM(H58:H64)&gt;I64,SUM(H58:H64),I64)</f>
        <v>0</v>
      </c>
    </row>
    <row r="65" spans="1:10" x14ac:dyDescent="0.25">
      <c r="A65" s="18">
        <f>'Grades 1-3'!A18</f>
        <v>45310</v>
      </c>
      <c r="B65" s="85">
        <f t="shared" si="2"/>
        <v>1</v>
      </c>
      <c r="C65" s="23"/>
      <c r="D65" s="13"/>
      <c r="E65" s="61"/>
      <c r="F65" s="14"/>
      <c r="G65" s="14">
        <f t="shared" si="30"/>
        <v>0</v>
      </c>
      <c r="H65" s="15">
        <f t="shared" si="31"/>
        <v>0</v>
      </c>
      <c r="I65" s="15"/>
      <c r="J65" s="15"/>
    </row>
    <row r="66" spans="1:10" x14ac:dyDescent="0.25">
      <c r="A66" s="18"/>
      <c r="B66" s="86">
        <f t="shared" si="11"/>
        <v>2</v>
      </c>
      <c r="C66" s="23"/>
      <c r="D66" s="13"/>
      <c r="E66" s="61"/>
      <c r="F66" s="14"/>
      <c r="G66" s="14">
        <f t="shared" si="30"/>
        <v>0</v>
      </c>
      <c r="H66" s="15">
        <f t="shared" si="31"/>
        <v>0</v>
      </c>
      <c r="I66" s="15"/>
      <c r="J66" s="15"/>
    </row>
    <row r="67" spans="1:10" x14ac:dyDescent="0.25">
      <c r="A67" s="18"/>
      <c r="B67" s="86">
        <f t="shared" si="12"/>
        <v>3</v>
      </c>
      <c r="C67" s="23"/>
      <c r="D67" s="13"/>
      <c r="E67" s="61"/>
      <c r="F67" s="14"/>
      <c r="G67" s="14">
        <f t="shared" si="30"/>
        <v>0</v>
      </c>
      <c r="H67" s="15">
        <f t="shared" si="31"/>
        <v>0</v>
      </c>
      <c r="I67" s="15"/>
      <c r="J67" s="15"/>
    </row>
    <row r="68" spans="1:10" x14ac:dyDescent="0.25">
      <c r="A68" s="18"/>
      <c r="B68" s="86">
        <f t="shared" si="13"/>
        <v>4</v>
      </c>
      <c r="C68" s="23"/>
      <c r="D68" s="13"/>
      <c r="E68" s="61"/>
      <c r="F68" s="14"/>
      <c r="G68" s="14">
        <f t="shared" si="30"/>
        <v>0</v>
      </c>
      <c r="H68" s="15">
        <f t="shared" si="31"/>
        <v>0</v>
      </c>
      <c r="I68" s="15"/>
      <c r="J68" s="15"/>
    </row>
    <row r="69" spans="1:10" x14ac:dyDescent="0.25">
      <c r="A69" s="18"/>
      <c r="B69" s="86">
        <f t="shared" si="32"/>
        <v>5</v>
      </c>
      <c r="C69" s="23"/>
      <c r="D69" s="13"/>
      <c r="E69" s="61"/>
      <c r="F69" s="14"/>
      <c r="G69" s="14">
        <f t="shared" si="30"/>
        <v>0</v>
      </c>
      <c r="H69" s="15">
        <f t="shared" si="31"/>
        <v>0</v>
      </c>
      <c r="I69" s="15"/>
      <c r="J69" s="15"/>
    </row>
    <row r="70" spans="1:10" x14ac:dyDescent="0.25">
      <c r="A70" s="18"/>
      <c r="B70" s="86">
        <f t="shared" si="15"/>
        <v>6</v>
      </c>
      <c r="C70" s="23"/>
      <c r="D70" s="13"/>
      <c r="E70" s="61"/>
      <c r="F70" s="14"/>
      <c r="G70" s="14">
        <f t="shared" si="30"/>
        <v>0</v>
      </c>
      <c r="H70" s="15">
        <f t="shared" si="31"/>
        <v>0</v>
      </c>
      <c r="I70" s="15"/>
      <c r="J70" s="15"/>
    </row>
    <row r="71" spans="1:10" x14ac:dyDescent="0.25">
      <c r="A71" s="18"/>
      <c r="B71" s="87">
        <f t="shared" si="33"/>
        <v>7</v>
      </c>
      <c r="C71" s="23"/>
      <c r="D71" s="13">
        <f t="shared" ref="D71" si="43">SUM(C65:C71)</f>
        <v>0</v>
      </c>
      <c r="E71" s="61"/>
      <c r="F71" s="14"/>
      <c r="G71" s="14">
        <f t="shared" si="30"/>
        <v>0</v>
      </c>
      <c r="H71" s="15">
        <f t="shared" si="31"/>
        <v>0</v>
      </c>
      <c r="I71" s="15">
        <f t="shared" ref="I71" si="44">IF(D71&gt;$D$6,$I$6*(D71-$D$6),0)</f>
        <v>0</v>
      </c>
      <c r="J71" s="15">
        <f t="shared" ref="J71" si="45">IF(SUM(H65:H71)&gt;I71,SUM(H65:H71),I71)</f>
        <v>0</v>
      </c>
    </row>
    <row r="72" spans="1:10" x14ac:dyDescent="0.25">
      <c r="A72" s="18">
        <f>'Grades 1-3'!A19</f>
        <v>45313</v>
      </c>
      <c r="B72" s="85">
        <f t="shared" si="2"/>
        <v>1</v>
      </c>
      <c r="C72" s="23"/>
      <c r="D72" s="13"/>
      <c r="E72" s="61"/>
      <c r="F72" s="14"/>
      <c r="G72" s="14">
        <f t="shared" si="30"/>
        <v>0</v>
      </c>
      <c r="H72" s="15">
        <f t="shared" si="31"/>
        <v>0</v>
      </c>
      <c r="I72" s="15"/>
      <c r="J72" s="15"/>
    </row>
    <row r="73" spans="1:10" x14ac:dyDescent="0.25">
      <c r="A73" s="18"/>
      <c r="B73" s="86">
        <f t="shared" si="11"/>
        <v>2</v>
      </c>
      <c r="C73" s="23"/>
      <c r="D73" s="13"/>
      <c r="E73" s="61"/>
      <c r="F73" s="14"/>
      <c r="G73" s="14">
        <f t="shared" si="30"/>
        <v>0</v>
      </c>
      <c r="H73" s="15">
        <f t="shared" si="31"/>
        <v>0</v>
      </c>
      <c r="I73" s="15"/>
      <c r="J73" s="15"/>
    </row>
    <row r="74" spans="1:10" x14ac:dyDescent="0.25">
      <c r="A74" s="18"/>
      <c r="B74" s="86">
        <f t="shared" si="12"/>
        <v>3</v>
      </c>
      <c r="C74" s="23"/>
      <c r="D74" s="13"/>
      <c r="E74" s="61"/>
      <c r="F74" s="14"/>
      <c r="G74" s="14">
        <f t="shared" si="30"/>
        <v>0</v>
      </c>
      <c r="H74" s="15">
        <f t="shared" si="31"/>
        <v>0</v>
      </c>
      <c r="I74" s="15"/>
      <c r="J74" s="15"/>
    </row>
    <row r="75" spans="1:10" x14ac:dyDescent="0.25">
      <c r="A75" s="18"/>
      <c r="B75" s="86">
        <f t="shared" si="13"/>
        <v>4</v>
      </c>
      <c r="C75" s="23"/>
      <c r="D75" s="13"/>
      <c r="E75" s="61"/>
      <c r="F75" s="14"/>
      <c r="G75" s="14">
        <f t="shared" si="30"/>
        <v>0</v>
      </c>
      <c r="H75" s="15">
        <f t="shared" si="31"/>
        <v>0</v>
      </c>
      <c r="I75" s="15"/>
      <c r="J75" s="15"/>
    </row>
    <row r="76" spans="1:10" x14ac:dyDescent="0.25">
      <c r="A76" s="18"/>
      <c r="B76" s="86">
        <f t="shared" si="32"/>
        <v>5</v>
      </c>
      <c r="C76" s="23"/>
      <c r="D76" s="13"/>
      <c r="E76" s="61"/>
      <c r="F76" s="14"/>
      <c r="G76" s="14">
        <f t="shared" si="30"/>
        <v>0</v>
      </c>
      <c r="H76" s="15">
        <f t="shared" si="31"/>
        <v>0</v>
      </c>
      <c r="I76" s="15"/>
      <c r="J76" s="15"/>
    </row>
    <row r="77" spans="1:10" x14ac:dyDescent="0.25">
      <c r="A77" s="18"/>
      <c r="B77" s="86">
        <f t="shared" si="15"/>
        <v>6</v>
      </c>
      <c r="C77" s="23"/>
      <c r="D77" s="13"/>
      <c r="E77" s="61"/>
      <c r="F77" s="14"/>
      <c r="G77" s="14">
        <f t="shared" si="30"/>
        <v>0</v>
      </c>
      <c r="H77" s="15">
        <f t="shared" si="31"/>
        <v>0</v>
      </c>
      <c r="I77" s="15"/>
      <c r="J77" s="15"/>
    </row>
    <row r="78" spans="1:10" x14ac:dyDescent="0.25">
      <c r="A78" s="18"/>
      <c r="B78" s="87">
        <f t="shared" si="33"/>
        <v>7</v>
      </c>
      <c r="C78" s="23"/>
      <c r="D78" s="13">
        <f t="shared" ref="D78" si="46">SUM(C72:C78)</f>
        <v>0</v>
      </c>
      <c r="E78" s="61"/>
      <c r="F78" s="14"/>
      <c r="G78" s="14">
        <f t="shared" si="30"/>
        <v>0</v>
      </c>
      <c r="H78" s="15">
        <f t="shared" si="31"/>
        <v>0</v>
      </c>
      <c r="I78" s="15">
        <f t="shared" ref="I78" si="47">IF(D78&gt;$D$6,$I$6*(D78-$D$6),0)</f>
        <v>0</v>
      </c>
      <c r="J78" s="15">
        <f t="shared" ref="J78" si="48">IF(SUM(H72:H78)&gt;I78,SUM(H72:H78),I78)</f>
        <v>0</v>
      </c>
    </row>
    <row r="79" spans="1:10" x14ac:dyDescent="0.25">
      <c r="A79" s="18">
        <f>'Grades 1-3'!A20</f>
        <v>45314</v>
      </c>
      <c r="B79" s="85">
        <f t="shared" si="2"/>
        <v>1</v>
      </c>
      <c r="C79" s="23"/>
      <c r="D79" s="13"/>
      <c r="E79" s="61"/>
      <c r="F79" s="14"/>
      <c r="G79" s="14">
        <f t="shared" si="30"/>
        <v>0</v>
      </c>
      <c r="H79" s="15">
        <f t="shared" si="31"/>
        <v>0</v>
      </c>
      <c r="I79" s="15"/>
      <c r="J79" s="15"/>
    </row>
    <row r="80" spans="1:10" x14ac:dyDescent="0.25">
      <c r="A80" s="18"/>
      <c r="B80" s="86">
        <f t="shared" si="11"/>
        <v>2</v>
      </c>
      <c r="C80" s="23"/>
      <c r="D80" s="13"/>
      <c r="E80" s="61"/>
      <c r="F80" s="14"/>
      <c r="G80" s="14">
        <f t="shared" si="30"/>
        <v>0</v>
      </c>
      <c r="H80" s="15">
        <f t="shared" si="31"/>
        <v>0</v>
      </c>
      <c r="I80" s="15"/>
      <c r="J80" s="15"/>
    </row>
    <row r="81" spans="1:10" x14ac:dyDescent="0.25">
      <c r="A81" s="18"/>
      <c r="B81" s="86">
        <f t="shared" si="12"/>
        <v>3</v>
      </c>
      <c r="C81" s="23"/>
      <c r="D81" s="13"/>
      <c r="E81" s="61"/>
      <c r="F81" s="14"/>
      <c r="G81" s="14">
        <f t="shared" si="30"/>
        <v>0</v>
      </c>
      <c r="H81" s="15">
        <f t="shared" si="31"/>
        <v>0</v>
      </c>
      <c r="I81" s="15"/>
      <c r="J81" s="15"/>
    </row>
    <row r="82" spans="1:10" x14ac:dyDescent="0.25">
      <c r="A82" s="18"/>
      <c r="B82" s="86">
        <f t="shared" si="13"/>
        <v>4</v>
      </c>
      <c r="C82" s="23"/>
      <c r="D82" s="13"/>
      <c r="E82" s="61"/>
      <c r="F82" s="14"/>
      <c r="G82" s="14">
        <f t="shared" si="30"/>
        <v>0</v>
      </c>
      <c r="H82" s="15">
        <f t="shared" si="31"/>
        <v>0</v>
      </c>
      <c r="I82" s="15"/>
      <c r="J82" s="15"/>
    </row>
    <row r="83" spans="1:10" x14ac:dyDescent="0.25">
      <c r="A83" s="18"/>
      <c r="B83" s="86">
        <f t="shared" si="32"/>
        <v>5</v>
      </c>
      <c r="C83" s="23"/>
      <c r="D83" s="13"/>
      <c r="E83" s="61"/>
      <c r="F83" s="14"/>
      <c r="G83" s="14">
        <f t="shared" si="30"/>
        <v>0</v>
      </c>
      <c r="H83" s="15">
        <f t="shared" si="31"/>
        <v>0</v>
      </c>
      <c r="I83" s="15"/>
      <c r="J83" s="15"/>
    </row>
    <row r="84" spans="1:10" x14ac:dyDescent="0.25">
      <c r="A84" s="18"/>
      <c r="B84" s="86">
        <f t="shared" si="15"/>
        <v>6</v>
      </c>
      <c r="C84" s="23"/>
      <c r="D84" s="13"/>
      <c r="E84" s="61"/>
      <c r="F84" s="14"/>
      <c r="G84" s="14">
        <f t="shared" si="30"/>
        <v>0</v>
      </c>
      <c r="H84" s="15">
        <f t="shared" si="31"/>
        <v>0</v>
      </c>
      <c r="I84" s="15"/>
      <c r="J84" s="15"/>
    </row>
    <row r="85" spans="1:10" x14ac:dyDescent="0.25">
      <c r="A85" s="18"/>
      <c r="B85" s="87">
        <f t="shared" si="33"/>
        <v>7</v>
      </c>
      <c r="C85" s="23"/>
      <c r="D85" s="13">
        <f t="shared" ref="D85" si="49">SUM(C79:C85)</f>
        <v>0</v>
      </c>
      <c r="E85" s="61"/>
      <c r="F85" s="14"/>
      <c r="G85" s="14">
        <f t="shared" si="30"/>
        <v>0</v>
      </c>
      <c r="H85" s="15">
        <f t="shared" si="31"/>
        <v>0</v>
      </c>
      <c r="I85" s="15">
        <f t="shared" ref="I85" si="50">IF(D85&gt;$D$6,$I$6*(D85-$D$6),0)</f>
        <v>0</v>
      </c>
      <c r="J85" s="15">
        <f t="shared" ref="J85" si="51">IF(SUM(H79:H85)&gt;I85,SUM(H79:H85),I85)</f>
        <v>0</v>
      </c>
    </row>
    <row r="86" spans="1:10" x14ac:dyDescent="0.25">
      <c r="A86" s="18">
        <f>'Grades 1-3'!A21</f>
        <v>45315</v>
      </c>
      <c r="B86" s="85">
        <f t="shared" si="2"/>
        <v>1</v>
      </c>
      <c r="C86" s="23"/>
      <c r="D86" s="13"/>
      <c r="E86" s="61"/>
      <c r="F86" s="14"/>
      <c r="G86" s="14">
        <f t="shared" si="30"/>
        <v>0</v>
      </c>
      <c r="H86" s="15">
        <f t="shared" si="31"/>
        <v>0</v>
      </c>
      <c r="I86" s="15"/>
      <c r="J86" s="15"/>
    </row>
    <row r="87" spans="1:10" x14ac:dyDescent="0.25">
      <c r="A87" s="18"/>
      <c r="B87" s="86">
        <f t="shared" si="11"/>
        <v>2</v>
      </c>
      <c r="C87" s="23"/>
      <c r="D87" s="13"/>
      <c r="E87" s="61"/>
      <c r="F87" s="14"/>
      <c r="G87" s="14">
        <f t="shared" si="30"/>
        <v>0</v>
      </c>
      <c r="H87" s="15">
        <f t="shared" si="31"/>
        <v>0</v>
      </c>
      <c r="I87" s="15"/>
      <c r="J87" s="15"/>
    </row>
    <row r="88" spans="1:10" x14ac:dyDescent="0.25">
      <c r="A88" s="18"/>
      <c r="B88" s="86">
        <f t="shared" si="12"/>
        <v>3</v>
      </c>
      <c r="C88" s="23"/>
      <c r="D88" s="13"/>
      <c r="E88" s="61"/>
      <c r="F88" s="14"/>
      <c r="G88" s="14">
        <f t="shared" si="30"/>
        <v>0</v>
      </c>
      <c r="H88" s="15">
        <f t="shared" si="31"/>
        <v>0</v>
      </c>
      <c r="I88" s="15"/>
      <c r="J88" s="15"/>
    </row>
    <row r="89" spans="1:10" x14ac:dyDescent="0.25">
      <c r="A89" s="18"/>
      <c r="B89" s="86">
        <f t="shared" si="13"/>
        <v>4</v>
      </c>
      <c r="C89" s="23"/>
      <c r="D89" s="13"/>
      <c r="E89" s="61"/>
      <c r="F89" s="14"/>
      <c r="G89" s="14">
        <f t="shared" si="30"/>
        <v>0</v>
      </c>
      <c r="H89" s="15">
        <f t="shared" si="31"/>
        <v>0</v>
      </c>
      <c r="I89" s="15"/>
      <c r="J89" s="15"/>
    </row>
    <row r="90" spans="1:10" x14ac:dyDescent="0.25">
      <c r="A90" s="18"/>
      <c r="B90" s="86">
        <f t="shared" si="32"/>
        <v>5</v>
      </c>
      <c r="C90" s="23"/>
      <c r="D90" s="13"/>
      <c r="E90" s="61"/>
      <c r="F90" s="14"/>
      <c r="G90" s="14">
        <f t="shared" si="30"/>
        <v>0</v>
      </c>
      <c r="H90" s="15">
        <f t="shared" si="31"/>
        <v>0</v>
      </c>
      <c r="I90" s="15"/>
      <c r="J90" s="15"/>
    </row>
    <row r="91" spans="1:10" x14ac:dyDescent="0.25">
      <c r="A91" s="18"/>
      <c r="B91" s="86">
        <f t="shared" si="15"/>
        <v>6</v>
      </c>
      <c r="C91" s="23"/>
      <c r="D91" s="13"/>
      <c r="E91" s="61"/>
      <c r="F91" s="14"/>
      <c r="G91" s="14">
        <f t="shared" si="30"/>
        <v>0</v>
      </c>
      <c r="H91" s="15">
        <f t="shared" si="31"/>
        <v>0</v>
      </c>
      <c r="I91" s="15"/>
      <c r="J91" s="15"/>
    </row>
    <row r="92" spans="1:10" x14ac:dyDescent="0.25">
      <c r="A92" s="18"/>
      <c r="B92" s="87">
        <f t="shared" si="33"/>
        <v>7</v>
      </c>
      <c r="C92" s="23"/>
      <c r="D92" s="13">
        <f t="shared" ref="D92" si="52">SUM(C86:C92)</f>
        <v>0</v>
      </c>
      <c r="E92" s="61"/>
      <c r="F92" s="14"/>
      <c r="G92" s="14">
        <f t="shared" si="30"/>
        <v>0</v>
      </c>
      <c r="H92" s="15">
        <f t="shared" si="31"/>
        <v>0</v>
      </c>
      <c r="I92" s="15">
        <f t="shared" ref="I92" si="53">IF(D92&gt;$D$6,$I$6*(D92-$D$6),0)</f>
        <v>0</v>
      </c>
      <c r="J92" s="15">
        <f t="shared" ref="J92" si="54">IF(SUM(H86:H92)&gt;I92,SUM(H86:H92),I92)</f>
        <v>0</v>
      </c>
    </row>
    <row r="93" spans="1:10" x14ac:dyDescent="0.25">
      <c r="A93" s="18">
        <f>'Grades 1-3'!A22</f>
        <v>45316</v>
      </c>
      <c r="B93" s="85">
        <f t="shared" si="2"/>
        <v>1</v>
      </c>
      <c r="C93" s="23"/>
      <c r="D93" s="13"/>
      <c r="E93" s="61"/>
      <c r="F93" s="14"/>
      <c r="G93" s="14">
        <f t="shared" si="30"/>
        <v>0</v>
      </c>
      <c r="H93" s="15">
        <f t="shared" si="31"/>
        <v>0</v>
      </c>
      <c r="I93" s="15"/>
      <c r="J93" s="15"/>
    </row>
    <row r="94" spans="1:10" x14ac:dyDescent="0.25">
      <c r="A94" s="18"/>
      <c r="B94" s="86">
        <f t="shared" si="11"/>
        <v>2</v>
      </c>
      <c r="C94" s="23"/>
      <c r="D94" s="13"/>
      <c r="E94" s="61"/>
      <c r="F94" s="14"/>
      <c r="G94" s="14">
        <f t="shared" si="30"/>
        <v>0</v>
      </c>
      <c r="H94" s="15">
        <f t="shared" si="31"/>
        <v>0</v>
      </c>
      <c r="I94" s="15"/>
      <c r="J94" s="15"/>
    </row>
    <row r="95" spans="1:10" x14ac:dyDescent="0.25">
      <c r="A95" s="18"/>
      <c r="B95" s="86">
        <f t="shared" si="12"/>
        <v>3</v>
      </c>
      <c r="C95" s="23"/>
      <c r="D95" s="13"/>
      <c r="E95" s="61"/>
      <c r="F95" s="14"/>
      <c r="G95" s="14">
        <f t="shared" si="30"/>
        <v>0</v>
      </c>
      <c r="H95" s="15">
        <f t="shared" si="31"/>
        <v>0</v>
      </c>
      <c r="I95" s="15"/>
      <c r="J95" s="15"/>
    </row>
    <row r="96" spans="1:10" x14ac:dyDescent="0.25">
      <c r="A96" s="18"/>
      <c r="B96" s="86">
        <f t="shared" si="13"/>
        <v>4</v>
      </c>
      <c r="C96" s="23"/>
      <c r="D96" s="13"/>
      <c r="E96" s="61"/>
      <c r="F96" s="14"/>
      <c r="G96" s="14">
        <f t="shared" si="30"/>
        <v>0</v>
      </c>
      <c r="H96" s="15">
        <f t="shared" si="31"/>
        <v>0</v>
      </c>
      <c r="I96" s="15"/>
      <c r="J96" s="15"/>
    </row>
    <row r="97" spans="1:10" x14ac:dyDescent="0.25">
      <c r="A97" s="18"/>
      <c r="B97" s="86">
        <f t="shared" si="32"/>
        <v>5</v>
      </c>
      <c r="C97" s="23"/>
      <c r="D97" s="13"/>
      <c r="E97" s="61"/>
      <c r="F97" s="14"/>
      <c r="G97" s="14">
        <f t="shared" si="30"/>
        <v>0</v>
      </c>
      <c r="H97" s="15">
        <f t="shared" si="31"/>
        <v>0</v>
      </c>
      <c r="I97" s="15"/>
      <c r="J97" s="15"/>
    </row>
    <row r="98" spans="1:10" x14ac:dyDescent="0.25">
      <c r="A98" s="18"/>
      <c r="B98" s="86">
        <f t="shared" si="15"/>
        <v>6</v>
      </c>
      <c r="C98" s="23"/>
      <c r="D98" s="13"/>
      <c r="E98" s="61"/>
      <c r="F98" s="14"/>
      <c r="G98" s="14">
        <f t="shared" si="30"/>
        <v>0</v>
      </c>
      <c r="H98" s="15">
        <f t="shared" si="31"/>
        <v>0</v>
      </c>
      <c r="I98" s="15"/>
      <c r="J98" s="15"/>
    </row>
    <row r="99" spans="1:10" x14ac:dyDescent="0.25">
      <c r="A99" s="18"/>
      <c r="B99" s="87">
        <f t="shared" si="33"/>
        <v>7</v>
      </c>
      <c r="C99" s="23"/>
      <c r="D99" s="13">
        <f t="shared" ref="D99" si="55">SUM(C93:C99)</f>
        <v>0</v>
      </c>
      <c r="E99" s="61"/>
      <c r="F99" s="14"/>
      <c r="G99" s="14">
        <f t="shared" si="30"/>
        <v>0</v>
      </c>
      <c r="H99" s="15">
        <f t="shared" si="31"/>
        <v>0</v>
      </c>
      <c r="I99" s="15">
        <f t="shared" ref="I99" si="56">IF(D99&gt;$D$6,$I$6*(D99-$D$6),0)</f>
        <v>0</v>
      </c>
      <c r="J99" s="15">
        <f t="shared" ref="J99" si="57">IF(SUM(H93:H99)&gt;I99,SUM(H93:H99),I99)</f>
        <v>0</v>
      </c>
    </row>
    <row r="100" spans="1:10" x14ac:dyDescent="0.25">
      <c r="A100" s="18">
        <f>'Grades 1-3'!A23</f>
        <v>45317</v>
      </c>
      <c r="B100" s="85">
        <f t="shared" si="2"/>
        <v>1</v>
      </c>
      <c r="C100" s="23"/>
      <c r="D100" s="13"/>
      <c r="E100" s="61"/>
      <c r="F100" s="14"/>
      <c r="G100" s="14">
        <f t="shared" si="30"/>
        <v>0</v>
      </c>
      <c r="H100" s="15">
        <f t="shared" si="31"/>
        <v>0</v>
      </c>
      <c r="I100" s="15"/>
      <c r="J100" s="15"/>
    </row>
    <row r="101" spans="1:10" x14ac:dyDescent="0.25">
      <c r="A101" s="18"/>
      <c r="B101" s="86">
        <f t="shared" si="11"/>
        <v>2</v>
      </c>
      <c r="C101" s="23"/>
      <c r="D101" s="13"/>
      <c r="E101" s="61"/>
      <c r="F101" s="14"/>
      <c r="G101" s="14">
        <f t="shared" si="30"/>
        <v>0</v>
      </c>
      <c r="H101" s="15">
        <f t="shared" si="31"/>
        <v>0</v>
      </c>
      <c r="I101" s="15"/>
      <c r="J101" s="15"/>
    </row>
    <row r="102" spans="1:10" x14ac:dyDescent="0.25">
      <c r="A102" s="18"/>
      <c r="B102" s="86">
        <f t="shared" si="12"/>
        <v>3</v>
      </c>
      <c r="C102" s="23"/>
      <c r="D102" s="13"/>
      <c r="E102" s="61"/>
      <c r="F102" s="14"/>
      <c r="G102" s="14">
        <f t="shared" si="30"/>
        <v>0</v>
      </c>
      <c r="H102" s="15">
        <f t="shared" si="31"/>
        <v>0</v>
      </c>
      <c r="I102" s="15"/>
      <c r="J102" s="15"/>
    </row>
    <row r="103" spans="1:10" x14ac:dyDescent="0.25">
      <c r="A103" s="18"/>
      <c r="B103" s="86">
        <f t="shared" si="13"/>
        <v>4</v>
      </c>
      <c r="C103" s="23"/>
      <c r="D103" s="13"/>
      <c r="E103" s="61"/>
      <c r="F103" s="14"/>
      <c r="G103" s="14">
        <f t="shared" si="30"/>
        <v>0</v>
      </c>
      <c r="H103" s="15">
        <f t="shared" si="31"/>
        <v>0</v>
      </c>
      <c r="I103" s="15"/>
      <c r="J103" s="15"/>
    </row>
    <row r="104" spans="1:10" x14ac:dyDescent="0.25">
      <c r="A104" s="18"/>
      <c r="B104" s="86">
        <f t="shared" si="32"/>
        <v>5</v>
      </c>
      <c r="C104" s="23"/>
      <c r="D104" s="13"/>
      <c r="E104" s="61"/>
      <c r="F104" s="14"/>
      <c r="G104" s="14">
        <f t="shared" si="30"/>
        <v>0</v>
      </c>
      <c r="H104" s="15">
        <f t="shared" si="31"/>
        <v>0</v>
      </c>
      <c r="I104" s="15"/>
      <c r="J104" s="15"/>
    </row>
    <row r="105" spans="1:10" x14ac:dyDescent="0.25">
      <c r="A105" s="18"/>
      <c r="B105" s="86">
        <f t="shared" si="15"/>
        <v>6</v>
      </c>
      <c r="C105" s="23"/>
      <c r="D105" s="13"/>
      <c r="E105" s="61"/>
      <c r="F105" s="14"/>
      <c r="G105" s="14">
        <f t="shared" si="30"/>
        <v>0</v>
      </c>
      <c r="H105" s="15">
        <f t="shared" si="31"/>
        <v>0</v>
      </c>
      <c r="I105" s="15"/>
      <c r="J105" s="15"/>
    </row>
    <row r="106" spans="1:10" x14ac:dyDescent="0.25">
      <c r="A106" s="18"/>
      <c r="B106" s="87">
        <f t="shared" si="33"/>
        <v>7</v>
      </c>
      <c r="C106" s="23"/>
      <c r="D106" s="13">
        <f t="shared" ref="D106" si="58">SUM(C100:C106)</f>
        <v>0</v>
      </c>
      <c r="E106" s="61"/>
      <c r="F106" s="14"/>
      <c r="G106" s="14">
        <f t="shared" si="30"/>
        <v>0</v>
      </c>
      <c r="H106" s="15">
        <f t="shared" si="31"/>
        <v>0</v>
      </c>
      <c r="I106" s="15">
        <f t="shared" ref="I106" si="59">IF(D106&gt;$D$6,$I$6*(D106-$D$6),0)</f>
        <v>0</v>
      </c>
      <c r="J106" s="15">
        <f t="shared" ref="J106" si="60">IF(SUM(H100:H106)&gt;I106,SUM(H100:H106),I106)</f>
        <v>0</v>
      </c>
    </row>
    <row r="107" spans="1:10" x14ac:dyDescent="0.25">
      <c r="A107" s="18">
        <f>'Grades 1-3'!A24</f>
        <v>45320</v>
      </c>
      <c r="B107" s="85">
        <f t="shared" si="2"/>
        <v>1</v>
      </c>
      <c r="C107" s="23"/>
      <c r="D107" s="13"/>
      <c r="E107" s="61"/>
      <c r="F107" s="14"/>
      <c r="G107" s="14">
        <f t="shared" si="30"/>
        <v>0</v>
      </c>
      <c r="H107" s="15">
        <f t="shared" si="31"/>
        <v>0</v>
      </c>
      <c r="I107" s="15"/>
      <c r="J107" s="15"/>
    </row>
    <row r="108" spans="1:10" x14ac:dyDescent="0.25">
      <c r="A108" s="18"/>
      <c r="B108" s="86">
        <f t="shared" si="11"/>
        <v>2</v>
      </c>
      <c r="C108" s="23"/>
      <c r="D108" s="13"/>
      <c r="E108" s="61"/>
      <c r="F108" s="14"/>
      <c r="G108" s="14">
        <f t="shared" ref="G108:G127" si="61">IF(C108&gt;$C$6,(C108-$C$6)*$G$6,0)</f>
        <v>0</v>
      </c>
      <c r="H108" s="15">
        <f t="shared" ref="H108:H127" si="62">G108</f>
        <v>0</v>
      </c>
      <c r="I108" s="15"/>
      <c r="J108" s="15"/>
    </row>
    <row r="109" spans="1:10" x14ac:dyDescent="0.25">
      <c r="A109" s="18"/>
      <c r="B109" s="86">
        <f t="shared" si="12"/>
        <v>3</v>
      </c>
      <c r="C109" s="23"/>
      <c r="D109" s="13"/>
      <c r="E109" s="61"/>
      <c r="F109" s="14"/>
      <c r="G109" s="14">
        <f t="shared" si="61"/>
        <v>0</v>
      </c>
      <c r="H109" s="15">
        <f t="shared" si="62"/>
        <v>0</v>
      </c>
      <c r="I109" s="15"/>
      <c r="J109" s="15"/>
    </row>
    <row r="110" spans="1:10" x14ac:dyDescent="0.25">
      <c r="A110" s="18"/>
      <c r="B110" s="86">
        <f t="shared" si="13"/>
        <v>4</v>
      </c>
      <c r="C110" s="23"/>
      <c r="D110" s="13"/>
      <c r="E110" s="61"/>
      <c r="F110" s="14"/>
      <c r="G110" s="14">
        <f t="shared" si="61"/>
        <v>0</v>
      </c>
      <c r="H110" s="15">
        <f t="shared" si="62"/>
        <v>0</v>
      </c>
      <c r="I110" s="15"/>
      <c r="J110" s="15"/>
    </row>
    <row r="111" spans="1:10" x14ac:dyDescent="0.25">
      <c r="A111" s="18"/>
      <c r="B111" s="86">
        <f t="shared" si="32"/>
        <v>5</v>
      </c>
      <c r="C111" s="23"/>
      <c r="D111" s="13"/>
      <c r="E111" s="61"/>
      <c r="F111" s="14"/>
      <c r="G111" s="14">
        <f t="shared" si="61"/>
        <v>0</v>
      </c>
      <c r="H111" s="15">
        <f t="shared" si="62"/>
        <v>0</v>
      </c>
      <c r="I111" s="15"/>
      <c r="J111" s="15"/>
    </row>
    <row r="112" spans="1:10" x14ac:dyDescent="0.25">
      <c r="A112" s="18"/>
      <c r="B112" s="86">
        <f t="shared" si="15"/>
        <v>6</v>
      </c>
      <c r="C112" s="23"/>
      <c r="D112" s="13"/>
      <c r="E112" s="61"/>
      <c r="F112" s="14"/>
      <c r="G112" s="14">
        <f t="shared" si="61"/>
        <v>0</v>
      </c>
      <c r="H112" s="15">
        <f t="shared" si="62"/>
        <v>0</v>
      </c>
      <c r="I112" s="15"/>
      <c r="J112" s="15"/>
    </row>
    <row r="113" spans="1:10" x14ac:dyDescent="0.25">
      <c r="A113" s="18"/>
      <c r="B113" s="87">
        <f t="shared" si="33"/>
        <v>7</v>
      </c>
      <c r="C113" s="23"/>
      <c r="D113" s="13">
        <f t="shared" ref="D113" si="63">SUM(C107:C113)</f>
        <v>0</v>
      </c>
      <c r="E113" s="61"/>
      <c r="F113" s="14"/>
      <c r="G113" s="14">
        <f t="shared" si="61"/>
        <v>0</v>
      </c>
      <c r="H113" s="15">
        <f t="shared" si="62"/>
        <v>0</v>
      </c>
      <c r="I113" s="15">
        <f t="shared" ref="I113" si="64">IF(D113&gt;$D$6,$I$6*(D113-$D$6),0)</f>
        <v>0</v>
      </c>
      <c r="J113" s="15">
        <f t="shared" ref="J113" si="65">IF(SUM(H107:H113)&gt;I113,SUM(H107:H113),I113)</f>
        <v>0</v>
      </c>
    </row>
    <row r="114" spans="1:10" x14ac:dyDescent="0.25">
      <c r="A114" s="18">
        <f>'Grades 1-3'!A25</f>
        <v>45321</v>
      </c>
      <c r="B114" s="85">
        <f t="shared" si="2"/>
        <v>1</v>
      </c>
      <c r="C114" s="23"/>
      <c r="D114" s="13"/>
      <c r="E114" s="61"/>
      <c r="F114" s="14"/>
      <c r="G114" s="14">
        <f t="shared" si="61"/>
        <v>0</v>
      </c>
      <c r="H114" s="15">
        <f t="shared" si="62"/>
        <v>0</v>
      </c>
      <c r="I114" s="15"/>
      <c r="J114" s="15"/>
    </row>
    <row r="115" spans="1:10" x14ac:dyDescent="0.25">
      <c r="A115" s="18"/>
      <c r="B115" s="86">
        <f t="shared" si="11"/>
        <v>2</v>
      </c>
      <c r="C115" s="23"/>
      <c r="D115" s="13"/>
      <c r="E115" s="61"/>
      <c r="F115" s="14"/>
      <c r="G115" s="14">
        <f t="shared" ref="G115:G120" si="66">IF(C115&gt;$C$6,(C115-$C$6)*$G$6,0)</f>
        <v>0</v>
      </c>
      <c r="H115" s="15">
        <f t="shared" ref="H115:H120" si="67">G115</f>
        <v>0</v>
      </c>
      <c r="I115" s="15"/>
      <c r="J115" s="15"/>
    </row>
    <row r="116" spans="1:10" x14ac:dyDescent="0.25">
      <c r="A116" s="18"/>
      <c r="B116" s="86">
        <f t="shared" si="12"/>
        <v>3</v>
      </c>
      <c r="C116" s="23"/>
      <c r="D116" s="13"/>
      <c r="E116" s="61"/>
      <c r="F116" s="14"/>
      <c r="G116" s="14">
        <f t="shared" si="66"/>
        <v>0</v>
      </c>
      <c r="H116" s="15">
        <f t="shared" si="67"/>
        <v>0</v>
      </c>
      <c r="I116" s="15"/>
      <c r="J116" s="15"/>
    </row>
    <row r="117" spans="1:10" x14ac:dyDescent="0.25">
      <c r="A117" s="18"/>
      <c r="B117" s="86">
        <f t="shared" si="13"/>
        <v>4</v>
      </c>
      <c r="C117" s="23"/>
      <c r="D117" s="13"/>
      <c r="E117" s="61"/>
      <c r="F117" s="14"/>
      <c r="G117" s="14">
        <f t="shared" si="66"/>
        <v>0</v>
      </c>
      <c r="H117" s="15">
        <f t="shared" si="67"/>
        <v>0</v>
      </c>
      <c r="I117" s="15"/>
      <c r="J117" s="15"/>
    </row>
    <row r="118" spans="1:10" x14ac:dyDescent="0.25">
      <c r="A118" s="18"/>
      <c r="B118" s="86">
        <f t="shared" ref="B118:B120" si="68">IF($B$13&gt;0,$B$13,0)</f>
        <v>5</v>
      </c>
      <c r="C118" s="23"/>
      <c r="D118" s="13"/>
      <c r="E118" s="61"/>
      <c r="F118" s="14"/>
      <c r="G118" s="14">
        <f t="shared" si="66"/>
        <v>0</v>
      </c>
      <c r="H118" s="15">
        <f t="shared" si="67"/>
        <v>0</v>
      </c>
      <c r="I118" s="15"/>
      <c r="J118" s="15"/>
    </row>
    <row r="119" spans="1:10" x14ac:dyDescent="0.25">
      <c r="A119" s="18"/>
      <c r="B119" s="86">
        <f t="shared" si="15"/>
        <v>6</v>
      </c>
      <c r="C119" s="23"/>
      <c r="D119" s="13"/>
      <c r="E119" s="61"/>
      <c r="F119" s="14"/>
      <c r="G119" s="14">
        <f t="shared" si="66"/>
        <v>0</v>
      </c>
      <c r="H119" s="15">
        <f t="shared" si="67"/>
        <v>0</v>
      </c>
      <c r="I119" s="15"/>
      <c r="J119" s="15"/>
    </row>
    <row r="120" spans="1:10" x14ac:dyDescent="0.25">
      <c r="A120" s="18"/>
      <c r="B120" s="87">
        <f t="shared" ref="B120" si="69">IF($B$15&gt;0,$B$15,0)</f>
        <v>7</v>
      </c>
      <c r="C120" s="23"/>
      <c r="D120" s="13">
        <f t="shared" ref="D120" si="70">SUM(C114:C120)</f>
        <v>0</v>
      </c>
      <c r="E120" s="61"/>
      <c r="F120" s="14"/>
      <c r="G120" s="14">
        <f t="shared" si="66"/>
        <v>0</v>
      </c>
      <c r="H120" s="15">
        <f t="shared" si="67"/>
        <v>0</v>
      </c>
      <c r="I120" s="15">
        <f t="shared" ref="I120" si="71">IF(D120&gt;$D$6,$I$6*(D120-$D$6),0)</f>
        <v>0</v>
      </c>
      <c r="J120" s="15">
        <f t="shared" ref="J120" si="72">IF(SUM(H114:H120)&gt;I120,SUM(H114:H120),I120)</f>
        <v>0</v>
      </c>
    </row>
    <row r="121" spans="1:10" x14ac:dyDescent="0.25">
      <c r="A121" s="18">
        <f>'Grades 1-3'!A26</f>
        <v>45322</v>
      </c>
      <c r="B121" s="85">
        <f t="shared" si="2"/>
        <v>1</v>
      </c>
      <c r="C121" s="23"/>
      <c r="D121" s="13"/>
      <c r="E121" s="61"/>
      <c r="F121" s="14"/>
      <c r="G121" s="14">
        <f t="shared" si="61"/>
        <v>0</v>
      </c>
      <c r="H121" s="15">
        <f t="shared" si="62"/>
        <v>0</v>
      </c>
      <c r="I121" s="15"/>
      <c r="J121" s="15"/>
    </row>
    <row r="122" spans="1:10" x14ac:dyDescent="0.25">
      <c r="A122" s="18"/>
      <c r="B122" s="86">
        <f t="shared" si="11"/>
        <v>2</v>
      </c>
      <c r="C122" s="23"/>
      <c r="D122" s="13"/>
      <c r="E122" s="61"/>
      <c r="F122" s="14"/>
      <c r="G122" s="14">
        <f t="shared" si="61"/>
        <v>0</v>
      </c>
      <c r="H122" s="15">
        <f t="shared" si="62"/>
        <v>0</v>
      </c>
      <c r="I122" s="15"/>
      <c r="J122" s="15"/>
    </row>
    <row r="123" spans="1:10" x14ac:dyDescent="0.25">
      <c r="A123" s="18"/>
      <c r="B123" s="86">
        <f t="shared" si="12"/>
        <v>3</v>
      </c>
      <c r="C123" s="23"/>
      <c r="D123" s="13"/>
      <c r="E123" s="61"/>
      <c r="F123" s="14"/>
      <c r="G123" s="14">
        <f t="shared" si="61"/>
        <v>0</v>
      </c>
      <c r="H123" s="15">
        <f t="shared" si="62"/>
        <v>0</v>
      </c>
      <c r="I123" s="15"/>
      <c r="J123" s="15"/>
    </row>
    <row r="124" spans="1:10" x14ac:dyDescent="0.25">
      <c r="A124" s="18"/>
      <c r="B124" s="86">
        <f t="shared" si="13"/>
        <v>4</v>
      </c>
      <c r="C124" s="23"/>
      <c r="D124" s="13"/>
      <c r="E124" s="61"/>
      <c r="F124" s="14"/>
      <c r="G124" s="14">
        <f t="shared" si="61"/>
        <v>0</v>
      </c>
      <c r="H124" s="15">
        <f t="shared" si="62"/>
        <v>0</v>
      </c>
      <c r="I124" s="15"/>
      <c r="J124" s="15"/>
    </row>
    <row r="125" spans="1:10" x14ac:dyDescent="0.25">
      <c r="A125" s="18"/>
      <c r="B125" s="86">
        <f t="shared" ref="B125" si="73">IF($B$13&gt;0,$B$13,0)</f>
        <v>5</v>
      </c>
      <c r="C125" s="23"/>
      <c r="D125" s="13"/>
      <c r="E125" s="61"/>
      <c r="F125" s="14"/>
      <c r="G125" s="14">
        <f t="shared" si="61"/>
        <v>0</v>
      </c>
      <c r="H125" s="15">
        <f t="shared" si="62"/>
        <v>0</v>
      </c>
      <c r="I125" s="15"/>
      <c r="J125" s="15"/>
    </row>
    <row r="126" spans="1:10" x14ac:dyDescent="0.25">
      <c r="A126" s="18"/>
      <c r="B126" s="86">
        <f t="shared" si="15"/>
        <v>6</v>
      </c>
      <c r="C126" s="23"/>
      <c r="D126" s="13"/>
      <c r="E126" s="61"/>
      <c r="F126" s="14"/>
      <c r="G126" s="14">
        <f t="shared" si="61"/>
        <v>0</v>
      </c>
      <c r="H126" s="15">
        <f t="shared" si="62"/>
        <v>0</v>
      </c>
      <c r="I126" s="15"/>
      <c r="J126" s="15"/>
    </row>
    <row r="127" spans="1:10" ht="13.5" customHeight="1" x14ac:dyDescent="0.25">
      <c r="A127" s="18"/>
      <c r="B127" s="87">
        <f t="shared" ref="B127" si="74">IF($B$15&gt;0,$B$15,0)</f>
        <v>7</v>
      </c>
      <c r="C127" s="23"/>
      <c r="D127" s="13">
        <f t="shared" ref="D127" si="75">SUM(C121:C127)</f>
        <v>0</v>
      </c>
      <c r="E127" s="61"/>
      <c r="F127" s="14"/>
      <c r="G127" s="14">
        <f t="shared" si="61"/>
        <v>0</v>
      </c>
      <c r="H127" s="15">
        <f t="shared" si="62"/>
        <v>0</v>
      </c>
      <c r="I127" s="15">
        <f t="shared" ref="I127" si="76">IF(D127&gt;$D$6,$I$6*(D127-$D$6),0)</f>
        <v>0</v>
      </c>
      <c r="J127" s="15">
        <f t="shared" ref="J127" si="77">IF(SUM(H121:H127)&gt;I127,SUM(H121:H127),I127)</f>
        <v>0</v>
      </c>
    </row>
    <row r="128" spans="1:10" ht="19.5" thickBot="1" x14ac:dyDescent="0.35">
      <c r="A128" s="101" t="s">
        <v>2</v>
      </c>
      <c r="B128" s="104"/>
      <c r="C128" s="97"/>
      <c r="D128" s="98"/>
      <c r="E128" s="98"/>
      <c r="F128" s="102"/>
      <c r="G128" s="95"/>
      <c r="H128" s="99"/>
      <c r="I128" s="99"/>
      <c r="J128" s="100">
        <f>SUM(J9:J127)</f>
        <v>0</v>
      </c>
    </row>
    <row r="129" spans="1:10" ht="8.1" customHeight="1" thickTop="1" x14ac:dyDescent="0.25">
      <c r="A129" s="16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57" t="s">
        <v>19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8.1" customHeight="1" x14ac:dyDescent="0.25">
      <c r="A131" s="16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58" t="s">
        <v>21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59" t="s">
        <v>22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9.9499999999999993" customHeight="1" x14ac:dyDescent="0.25">
      <c r="A134" s="31"/>
      <c r="B134" s="31"/>
      <c r="D134" s="31"/>
      <c r="E134" s="31"/>
    </row>
    <row r="135" spans="1:10" x14ac:dyDescent="0.25">
      <c r="C135" s="34"/>
      <c r="E135" s="30"/>
    </row>
    <row r="136" spans="1:10" x14ac:dyDescent="0.25">
      <c r="A136" s="44" t="s">
        <v>13</v>
      </c>
      <c r="B136" s="45"/>
      <c r="C136" s="46"/>
      <c r="D136" s="46"/>
      <c r="E136" s="30"/>
      <c r="G136" s="47" t="s">
        <v>1</v>
      </c>
      <c r="H136" s="47"/>
    </row>
    <row r="137" spans="1:10" ht="9.9499999999999993" customHeight="1" x14ac:dyDescent="0.25">
      <c r="A137" s="31"/>
      <c r="B137" s="31"/>
      <c r="D137" s="31"/>
      <c r="E137" s="30"/>
    </row>
    <row r="138" spans="1:10" x14ac:dyDescent="0.25">
      <c r="A138" s="48"/>
      <c r="B138" s="49"/>
      <c r="C138" s="50"/>
      <c r="D138" s="51"/>
      <c r="E138" s="30"/>
    </row>
    <row r="139" spans="1:10" ht="17.25" x14ac:dyDescent="0.25">
      <c r="A139" s="44" t="s">
        <v>38</v>
      </c>
      <c r="B139" s="67"/>
      <c r="C139" s="67"/>
      <c r="D139" s="52"/>
      <c r="E139" s="30"/>
      <c r="G139" s="47" t="s">
        <v>1</v>
      </c>
      <c r="H139" s="47"/>
    </row>
    <row r="140" spans="1:10" x14ac:dyDescent="0.25">
      <c r="A140" s="53"/>
      <c r="B140" s="54"/>
      <c r="C140" s="55"/>
      <c r="D140" s="55"/>
      <c r="E140" s="30"/>
      <c r="G140" s="30"/>
      <c r="H140" s="30"/>
    </row>
    <row r="141" spans="1:10" ht="9.9499999999999993" customHeight="1" x14ac:dyDescent="0.25">
      <c r="A141" s="31"/>
      <c r="B141" s="31"/>
      <c r="D141" s="31"/>
      <c r="E141" s="31"/>
    </row>
    <row r="142" spans="1:10" x14ac:dyDescent="0.25">
      <c r="A142" s="31" t="s">
        <v>20</v>
      </c>
      <c r="B142" s="31"/>
      <c r="D142" s="31"/>
      <c r="E142" s="31"/>
    </row>
    <row r="143" spans="1:10" ht="18.75" x14ac:dyDescent="0.3">
      <c r="A143" s="90" t="str">
        <f>'Grades 6-8 NMS 1 FTE'!A126:G126</f>
        <v xml:space="preserve">   01-0000-0-1103-000-1110-1000-000-108</v>
      </c>
      <c r="B143" s="90"/>
      <c r="C143" s="90"/>
      <c r="D143" s="90"/>
      <c r="E143" s="90"/>
      <c r="F143" s="56"/>
      <c r="G143" s="56"/>
    </row>
  </sheetData>
  <mergeCells count="5">
    <mergeCell ref="A2:J2"/>
    <mergeCell ref="C5:D5"/>
    <mergeCell ref="H5:J5"/>
    <mergeCell ref="E7:E8"/>
    <mergeCell ref="B1:J1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activeCell="A3" sqref="A3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06" t="str">
        <f>'Grades TK'!A1</f>
        <v>2023-24</v>
      </c>
      <c r="B1" s="107" t="s">
        <v>51</v>
      </c>
      <c r="C1" s="107"/>
      <c r="D1" s="107"/>
      <c r="E1" s="107"/>
      <c r="F1" s="107"/>
    </row>
    <row r="2" spans="1:6" ht="16.5" thickBot="1" x14ac:dyDescent="0.3">
      <c r="A2" s="117" t="str">
        <f>'Grades TK'!A2:F2</f>
        <v>January 8th- January 31st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27</v>
      </c>
      <c r="F6" s="2"/>
    </row>
    <row r="7" spans="1:6" s="40" customFormat="1" x14ac:dyDescent="0.25">
      <c r="A7" s="2"/>
      <c r="B7" s="2">
        <v>25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TK'!A10</f>
        <v>45299</v>
      </c>
      <c r="B10" s="23"/>
      <c r="C10" s="1"/>
      <c r="D10" s="14"/>
      <c r="E10" s="14">
        <f>IF(B10&gt;$B$7,(B10-$B$7)*$E$7,0)</f>
        <v>0</v>
      </c>
      <c r="F10" s="15">
        <f t="shared" ref="F10:F11" si="0">D10+E10</f>
        <v>0</v>
      </c>
    </row>
    <row r="11" spans="1:6" x14ac:dyDescent="0.25">
      <c r="A11" s="18">
        <f>'Grades TK'!A11</f>
        <v>45300</v>
      </c>
      <c r="B11" s="23"/>
      <c r="C11" s="1"/>
      <c r="D11" s="14"/>
      <c r="E11" s="14">
        <f t="shared" ref="E11:E12" si="1">IF(B11&gt;$B$7,(B11-$B$7)*$E$7,0)</f>
        <v>0</v>
      </c>
      <c r="F11" s="15">
        <f t="shared" si="0"/>
        <v>0</v>
      </c>
    </row>
    <row r="12" spans="1:6" x14ac:dyDescent="0.25">
      <c r="A12" s="18">
        <f>'Grades TK'!A12</f>
        <v>45301</v>
      </c>
      <c r="B12" s="23"/>
      <c r="C12" s="1"/>
      <c r="D12" s="14"/>
      <c r="E12" s="14">
        <f t="shared" si="1"/>
        <v>0</v>
      </c>
      <c r="F12" s="15">
        <f t="shared" ref="F12:F24" si="2">D12+E12</f>
        <v>0</v>
      </c>
    </row>
    <row r="13" spans="1:6" x14ac:dyDescent="0.25">
      <c r="A13" s="18">
        <f>'Grades TK'!A13</f>
        <v>45302</v>
      </c>
      <c r="B13" s="23"/>
      <c r="C13" s="1"/>
      <c r="D13" s="14"/>
      <c r="E13" s="14">
        <f t="shared" ref="E13:E24" si="3">IF(B13&gt;$B$7,(B13-$B$7)*$E$7,0)</f>
        <v>0</v>
      </c>
      <c r="F13" s="15">
        <f t="shared" si="2"/>
        <v>0</v>
      </c>
    </row>
    <row r="14" spans="1:6" x14ac:dyDescent="0.25">
      <c r="A14" s="18">
        <f>'Grades TK'!A14</f>
        <v>45303</v>
      </c>
      <c r="B14" s="23"/>
      <c r="C14" s="1"/>
      <c r="D14" s="14"/>
      <c r="E14" s="14">
        <f t="shared" si="3"/>
        <v>0</v>
      </c>
      <c r="F14" s="15">
        <f t="shared" si="2"/>
        <v>0</v>
      </c>
    </row>
    <row r="15" spans="1:6" x14ac:dyDescent="0.25">
      <c r="A15" s="18">
        <f>'Grades TK'!A15</f>
        <v>45307</v>
      </c>
      <c r="B15" s="23"/>
      <c r="C15" s="1"/>
      <c r="D15" s="14"/>
      <c r="E15" s="14">
        <f t="shared" si="3"/>
        <v>0</v>
      </c>
      <c r="F15" s="15">
        <f t="shared" si="2"/>
        <v>0</v>
      </c>
    </row>
    <row r="16" spans="1:6" x14ac:dyDescent="0.25">
      <c r="A16" s="18">
        <f>'Grades TK'!A16</f>
        <v>45308</v>
      </c>
      <c r="B16" s="23"/>
      <c r="C16" s="1"/>
      <c r="D16" s="14"/>
      <c r="E16" s="14">
        <f t="shared" si="3"/>
        <v>0</v>
      </c>
      <c r="F16" s="15">
        <f t="shared" si="2"/>
        <v>0</v>
      </c>
    </row>
    <row r="17" spans="1:6" x14ac:dyDescent="0.25">
      <c r="A17" s="18">
        <f>'Grades TK'!A17</f>
        <v>45309</v>
      </c>
      <c r="B17" s="23"/>
      <c r="C17" s="1"/>
      <c r="D17" s="14"/>
      <c r="E17" s="14">
        <f t="shared" si="3"/>
        <v>0</v>
      </c>
      <c r="F17" s="15">
        <f t="shared" si="2"/>
        <v>0</v>
      </c>
    </row>
    <row r="18" spans="1:6" x14ac:dyDescent="0.25">
      <c r="A18" s="18">
        <f>'Grades TK'!A18</f>
        <v>45310</v>
      </c>
      <c r="B18" s="23"/>
      <c r="C18" s="1"/>
      <c r="D18" s="14"/>
      <c r="E18" s="14">
        <f t="shared" si="3"/>
        <v>0</v>
      </c>
      <c r="F18" s="15">
        <f t="shared" si="2"/>
        <v>0</v>
      </c>
    </row>
    <row r="19" spans="1:6" x14ac:dyDescent="0.25">
      <c r="A19" s="18">
        <f>'Grades TK'!A19</f>
        <v>45313</v>
      </c>
      <c r="B19" s="23"/>
      <c r="C19" s="1"/>
      <c r="D19" s="14"/>
      <c r="E19" s="14">
        <f t="shared" si="3"/>
        <v>0</v>
      </c>
      <c r="F19" s="15">
        <f t="shared" si="2"/>
        <v>0</v>
      </c>
    </row>
    <row r="20" spans="1:6" x14ac:dyDescent="0.25">
      <c r="A20" s="18">
        <f>'Grades TK'!A20</f>
        <v>45314</v>
      </c>
      <c r="B20" s="23"/>
      <c r="C20" s="1"/>
      <c r="D20" s="14"/>
      <c r="E20" s="14">
        <f t="shared" si="3"/>
        <v>0</v>
      </c>
      <c r="F20" s="15">
        <f t="shared" si="2"/>
        <v>0</v>
      </c>
    </row>
    <row r="21" spans="1:6" x14ac:dyDescent="0.25">
      <c r="A21" s="18">
        <f>'Grades TK'!A21</f>
        <v>45315</v>
      </c>
      <c r="B21" s="23"/>
      <c r="C21" s="1"/>
      <c r="D21" s="14"/>
      <c r="E21" s="14">
        <f t="shared" si="3"/>
        <v>0</v>
      </c>
      <c r="F21" s="15">
        <f t="shared" si="2"/>
        <v>0</v>
      </c>
    </row>
    <row r="22" spans="1:6" x14ac:dyDescent="0.25">
      <c r="A22" s="18">
        <f>'Grades TK'!A22</f>
        <v>45316</v>
      </c>
      <c r="B22" s="23"/>
      <c r="C22" s="1"/>
      <c r="D22" s="14"/>
      <c r="E22" s="14">
        <f t="shared" si="3"/>
        <v>0</v>
      </c>
      <c r="F22" s="15">
        <f t="shared" si="2"/>
        <v>0</v>
      </c>
    </row>
    <row r="23" spans="1:6" x14ac:dyDescent="0.25">
      <c r="A23" s="18">
        <f>'Grades TK'!A23</f>
        <v>45317</v>
      </c>
      <c r="B23" s="23"/>
      <c r="C23" s="1"/>
      <c r="D23" s="14"/>
      <c r="E23" s="14">
        <f t="shared" si="3"/>
        <v>0</v>
      </c>
      <c r="F23" s="15">
        <f t="shared" si="2"/>
        <v>0</v>
      </c>
    </row>
    <row r="24" spans="1:6" x14ac:dyDescent="0.25">
      <c r="A24" s="18">
        <f>'Grades TK'!A24</f>
        <v>45320</v>
      </c>
      <c r="B24" s="23"/>
      <c r="C24" s="1"/>
      <c r="D24" s="14"/>
      <c r="E24" s="14">
        <f t="shared" si="3"/>
        <v>0</v>
      </c>
      <c r="F24" s="15">
        <f t="shared" si="2"/>
        <v>0</v>
      </c>
    </row>
    <row r="25" spans="1:6" x14ac:dyDescent="0.25">
      <c r="A25" s="18">
        <f>'Grades TK'!A25</f>
        <v>45321</v>
      </c>
      <c r="B25" s="23"/>
      <c r="C25" s="1"/>
      <c r="D25" s="14"/>
      <c r="E25" s="14">
        <f t="shared" ref="E25:E26" si="4">IF(B25&gt;$B$7,(B25-$B$7)*$E$7,0)</f>
        <v>0</v>
      </c>
      <c r="F25" s="15">
        <f t="shared" ref="F25:F26" si="5">D25+E25</f>
        <v>0</v>
      </c>
    </row>
    <row r="26" spans="1:6" x14ac:dyDescent="0.25">
      <c r="A26" s="18">
        <f>'Grades TK'!A26</f>
        <v>45322</v>
      </c>
      <c r="B26" s="23"/>
      <c r="C26" s="1"/>
      <c r="D26" s="14"/>
      <c r="E26" s="14">
        <f t="shared" si="4"/>
        <v>0</v>
      </c>
      <c r="F26" s="15">
        <f t="shared" si="5"/>
        <v>0</v>
      </c>
    </row>
    <row r="27" spans="1:6" s="40" customFormat="1" ht="19.5" thickBot="1" x14ac:dyDescent="0.35">
      <c r="A27" s="92" t="s">
        <v>2</v>
      </c>
      <c r="B27" s="93"/>
      <c r="C27" s="93"/>
      <c r="D27" s="94"/>
      <c r="E27" s="94"/>
      <c r="F27" s="95">
        <f>SUM(F10:F26)</f>
        <v>0</v>
      </c>
    </row>
    <row r="28" spans="1:6" ht="8.1" customHeight="1" thickTop="1" x14ac:dyDescent="0.25">
      <c r="A28" s="16"/>
      <c r="B28" s="1"/>
      <c r="C28" s="1"/>
      <c r="D28" s="1"/>
      <c r="E28" s="1"/>
      <c r="F28" s="1"/>
    </row>
    <row r="29" spans="1:6" x14ac:dyDescent="0.25">
      <c r="A29" s="57" t="s">
        <v>19</v>
      </c>
      <c r="B29" s="1"/>
      <c r="C29" s="1"/>
      <c r="D29" s="1"/>
      <c r="E29" s="1"/>
      <c r="F29" s="1"/>
    </row>
    <row r="30" spans="1:6" ht="8.1" customHeight="1" x14ac:dyDescent="0.25">
      <c r="A30" s="16"/>
      <c r="B30" s="1"/>
      <c r="C30" s="1"/>
      <c r="D30" s="1"/>
      <c r="E30" s="1"/>
      <c r="F30" s="1"/>
    </row>
    <row r="31" spans="1:6" x14ac:dyDescent="0.25">
      <c r="A31" s="58" t="s">
        <v>21</v>
      </c>
      <c r="B31" s="1"/>
      <c r="C31" s="1"/>
      <c r="D31" s="1"/>
      <c r="E31" s="1"/>
      <c r="F31" s="1"/>
    </row>
    <row r="32" spans="1:6" x14ac:dyDescent="0.25">
      <c r="A32" s="59" t="s">
        <v>22</v>
      </c>
      <c r="B32" s="1"/>
      <c r="C32" s="1"/>
      <c r="D32" s="1"/>
      <c r="E32" s="1"/>
      <c r="F32" s="1"/>
    </row>
    <row r="33" spans="1:6" ht="9.9499999999999993" customHeight="1" x14ac:dyDescent="0.25"/>
    <row r="34" spans="1:6" x14ac:dyDescent="0.25">
      <c r="A34" s="32"/>
      <c r="B34" s="33"/>
      <c r="C34" s="34"/>
    </row>
    <row r="35" spans="1:6" x14ac:dyDescent="0.25">
      <c r="A35" s="44" t="s">
        <v>13</v>
      </c>
      <c r="B35" s="45"/>
      <c r="C35" s="46"/>
      <c r="D35" s="30"/>
      <c r="E35" s="47" t="s">
        <v>1</v>
      </c>
      <c r="F35" s="47"/>
    </row>
    <row r="36" spans="1:6" ht="9.9499999999999993" customHeight="1" x14ac:dyDescent="0.25"/>
    <row r="37" spans="1:6" x14ac:dyDescent="0.25">
      <c r="A37" s="48"/>
      <c r="B37" s="49"/>
      <c r="C37" s="50"/>
      <c r="E37" s="51"/>
      <c r="F37" s="51"/>
    </row>
    <row r="38" spans="1:6" s="30" customFormat="1" ht="17.25" x14ac:dyDescent="0.25">
      <c r="A38" s="44" t="s">
        <v>38</v>
      </c>
      <c r="B38" s="67"/>
      <c r="C38" s="67"/>
      <c r="E38" s="30" t="s">
        <v>1</v>
      </c>
    </row>
    <row r="39" spans="1:6" x14ac:dyDescent="0.25">
      <c r="A39" s="53"/>
      <c r="B39" s="54"/>
      <c r="C39" s="55"/>
      <c r="D39" s="30"/>
      <c r="E39" s="30"/>
      <c r="F39" s="30"/>
    </row>
    <row r="40" spans="1:6" ht="8.1" customHeight="1" x14ac:dyDescent="0.25">
      <c r="A40" s="32"/>
    </row>
    <row r="41" spans="1:6" x14ac:dyDescent="0.25">
      <c r="A41" s="31" t="s">
        <v>20</v>
      </c>
    </row>
    <row r="42" spans="1:6" ht="18.75" x14ac:dyDescent="0.3">
      <c r="A42" s="118" t="s">
        <v>47</v>
      </c>
      <c r="B42" s="118"/>
      <c r="C42" s="118"/>
      <c r="D42" s="118"/>
      <c r="E42" s="118"/>
      <c r="F42" s="118"/>
    </row>
  </sheetData>
  <mergeCells count="2">
    <mergeCell ref="A2:F2"/>
    <mergeCell ref="A42:F42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activeCell="A3" sqref="A3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05" t="str">
        <f>'Grade K'!A1</f>
        <v>2023-24</v>
      </c>
      <c r="B1" s="107" t="s">
        <v>46</v>
      </c>
      <c r="C1" s="107"/>
      <c r="D1" s="107"/>
      <c r="E1" s="107"/>
      <c r="F1" s="107"/>
    </row>
    <row r="2" spans="1:6" ht="16.5" thickBot="1" x14ac:dyDescent="0.3">
      <c r="A2" s="117" t="str">
        <f>'Grades TK'!A2:F2</f>
        <v>January 8th- January 31st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34</v>
      </c>
      <c r="F6" s="2"/>
    </row>
    <row r="7" spans="1:6" s="40" customFormat="1" x14ac:dyDescent="0.25">
      <c r="A7" s="2"/>
      <c r="B7" s="2">
        <v>28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TK'!A10</f>
        <v>45299</v>
      </c>
      <c r="B10" s="23"/>
      <c r="C10" s="1"/>
      <c r="D10" s="14"/>
      <c r="E10" s="14">
        <f>IF(B10&gt;$B$7,(B10-$B$7)*$E$7,0)</f>
        <v>0</v>
      </c>
      <c r="F10" s="15">
        <f t="shared" ref="F10" si="0">D10+E10</f>
        <v>0</v>
      </c>
    </row>
    <row r="11" spans="1:6" x14ac:dyDescent="0.25">
      <c r="A11" s="18">
        <f>'Grades TK'!A11</f>
        <v>45300</v>
      </c>
      <c r="B11" s="23"/>
      <c r="C11" s="1"/>
      <c r="D11" s="14"/>
      <c r="E11" s="14">
        <f t="shared" ref="E11:E26" si="1">IF(B11&gt;$B$7,(B11-$B$7)*$E$7,0)</f>
        <v>0</v>
      </c>
      <c r="F11" s="15">
        <f t="shared" ref="F11:F26" si="2">D11+E11</f>
        <v>0</v>
      </c>
    </row>
    <row r="12" spans="1:6" x14ac:dyDescent="0.25">
      <c r="A12" s="18">
        <f>'Grades TK'!A12</f>
        <v>45301</v>
      </c>
      <c r="B12" s="23"/>
      <c r="C12" s="1"/>
      <c r="D12" s="14"/>
      <c r="E12" s="14">
        <f t="shared" si="1"/>
        <v>0</v>
      </c>
      <c r="F12" s="15">
        <f t="shared" si="2"/>
        <v>0</v>
      </c>
    </row>
    <row r="13" spans="1:6" x14ac:dyDescent="0.25">
      <c r="A13" s="18">
        <f>'Grades TK'!A13</f>
        <v>45302</v>
      </c>
      <c r="B13" s="23"/>
      <c r="C13" s="1"/>
      <c r="D13" s="14"/>
      <c r="E13" s="14">
        <f t="shared" si="1"/>
        <v>0</v>
      </c>
      <c r="F13" s="15">
        <f t="shared" si="2"/>
        <v>0</v>
      </c>
    </row>
    <row r="14" spans="1:6" x14ac:dyDescent="0.25">
      <c r="A14" s="18">
        <f>'Grades TK'!A14</f>
        <v>45303</v>
      </c>
      <c r="B14" s="23"/>
      <c r="C14" s="1"/>
      <c r="D14" s="14"/>
      <c r="E14" s="14">
        <f t="shared" si="1"/>
        <v>0</v>
      </c>
      <c r="F14" s="15">
        <f t="shared" si="2"/>
        <v>0</v>
      </c>
    </row>
    <row r="15" spans="1:6" x14ac:dyDescent="0.25">
      <c r="A15" s="18">
        <f>'Grades TK'!A15</f>
        <v>45307</v>
      </c>
      <c r="B15" s="23"/>
      <c r="C15" s="1"/>
      <c r="D15" s="14"/>
      <c r="E15" s="14">
        <f t="shared" si="1"/>
        <v>0</v>
      </c>
      <c r="F15" s="15">
        <f t="shared" si="2"/>
        <v>0</v>
      </c>
    </row>
    <row r="16" spans="1:6" x14ac:dyDescent="0.25">
      <c r="A16" s="18">
        <f>'Grades TK'!A16</f>
        <v>45308</v>
      </c>
      <c r="B16" s="23"/>
      <c r="C16" s="1"/>
      <c r="D16" s="14"/>
      <c r="E16" s="14">
        <f t="shared" si="1"/>
        <v>0</v>
      </c>
      <c r="F16" s="15">
        <f t="shared" si="2"/>
        <v>0</v>
      </c>
    </row>
    <row r="17" spans="1:6" x14ac:dyDescent="0.25">
      <c r="A17" s="18">
        <f>'Grades TK'!A17</f>
        <v>45309</v>
      </c>
      <c r="B17" s="23"/>
      <c r="C17" s="1"/>
      <c r="D17" s="14"/>
      <c r="E17" s="14">
        <f t="shared" si="1"/>
        <v>0</v>
      </c>
      <c r="F17" s="15">
        <f t="shared" si="2"/>
        <v>0</v>
      </c>
    </row>
    <row r="18" spans="1:6" x14ac:dyDescent="0.25">
      <c r="A18" s="18">
        <f>'Grades TK'!A18</f>
        <v>45310</v>
      </c>
      <c r="B18" s="23"/>
      <c r="C18" s="1"/>
      <c r="D18" s="14"/>
      <c r="E18" s="14">
        <f t="shared" si="1"/>
        <v>0</v>
      </c>
      <c r="F18" s="15">
        <f t="shared" si="2"/>
        <v>0</v>
      </c>
    </row>
    <row r="19" spans="1:6" x14ac:dyDescent="0.25">
      <c r="A19" s="18">
        <f>'Grades TK'!A19</f>
        <v>45313</v>
      </c>
      <c r="B19" s="23"/>
      <c r="C19" s="1"/>
      <c r="D19" s="14"/>
      <c r="E19" s="14">
        <f t="shared" si="1"/>
        <v>0</v>
      </c>
      <c r="F19" s="15">
        <f t="shared" si="2"/>
        <v>0</v>
      </c>
    </row>
    <row r="20" spans="1:6" x14ac:dyDescent="0.25">
      <c r="A20" s="18">
        <f>'Grades TK'!A20</f>
        <v>45314</v>
      </c>
      <c r="B20" s="23"/>
      <c r="C20" s="1"/>
      <c r="D20" s="14"/>
      <c r="E20" s="14">
        <f t="shared" si="1"/>
        <v>0</v>
      </c>
      <c r="F20" s="15">
        <f t="shared" si="2"/>
        <v>0</v>
      </c>
    </row>
    <row r="21" spans="1:6" x14ac:dyDescent="0.25">
      <c r="A21" s="18">
        <f>'Grades TK'!A21</f>
        <v>45315</v>
      </c>
      <c r="B21" s="23"/>
      <c r="C21" s="1"/>
      <c r="D21" s="14"/>
      <c r="E21" s="14">
        <f t="shared" si="1"/>
        <v>0</v>
      </c>
      <c r="F21" s="15">
        <f t="shared" si="2"/>
        <v>0</v>
      </c>
    </row>
    <row r="22" spans="1:6" x14ac:dyDescent="0.25">
      <c r="A22" s="18">
        <f>'Grades TK'!A22</f>
        <v>45316</v>
      </c>
      <c r="B22" s="23"/>
      <c r="C22" s="1"/>
      <c r="D22" s="14"/>
      <c r="E22" s="14">
        <f t="shared" si="1"/>
        <v>0</v>
      </c>
      <c r="F22" s="15">
        <f t="shared" si="2"/>
        <v>0</v>
      </c>
    </row>
    <row r="23" spans="1:6" x14ac:dyDescent="0.25">
      <c r="A23" s="18">
        <f>'Grades TK'!A23</f>
        <v>45317</v>
      </c>
      <c r="B23" s="23"/>
      <c r="C23" s="1"/>
      <c r="D23" s="14"/>
      <c r="E23" s="14">
        <f t="shared" si="1"/>
        <v>0</v>
      </c>
      <c r="F23" s="15">
        <f t="shared" si="2"/>
        <v>0</v>
      </c>
    </row>
    <row r="24" spans="1:6" x14ac:dyDescent="0.25">
      <c r="A24" s="18">
        <f>'Grades TK'!A24</f>
        <v>45320</v>
      </c>
      <c r="B24" s="23"/>
      <c r="C24" s="1"/>
      <c r="D24" s="14"/>
      <c r="E24" s="14">
        <f t="shared" si="1"/>
        <v>0</v>
      </c>
      <c r="F24" s="15">
        <f t="shared" si="2"/>
        <v>0</v>
      </c>
    </row>
    <row r="25" spans="1:6" x14ac:dyDescent="0.25">
      <c r="A25" s="18">
        <f>'Grades TK'!A25</f>
        <v>45321</v>
      </c>
      <c r="B25" s="23"/>
      <c r="C25" s="1"/>
      <c r="D25" s="14"/>
      <c r="E25" s="14"/>
      <c r="F25" s="15"/>
    </row>
    <row r="26" spans="1:6" x14ac:dyDescent="0.25">
      <c r="A26" s="18">
        <f>'Grades TK'!A26</f>
        <v>45322</v>
      </c>
      <c r="B26" s="23"/>
      <c r="C26" s="1"/>
      <c r="D26" s="14"/>
      <c r="E26" s="14">
        <f t="shared" si="1"/>
        <v>0</v>
      </c>
      <c r="F26" s="15">
        <f t="shared" si="2"/>
        <v>0</v>
      </c>
    </row>
    <row r="27" spans="1:6" s="40" customFormat="1" ht="19.5" thickBot="1" x14ac:dyDescent="0.35">
      <c r="A27" s="92" t="s">
        <v>2</v>
      </c>
      <c r="B27" s="93"/>
      <c r="C27" s="93"/>
      <c r="D27" s="94"/>
      <c r="E27" s="94"/>
      <c r="F27" s="95">
        <f>SUM(F10:F26)</f>
        <v>0</v>
      </c>
    </row>
    <row r="28" spans="1:6" ht="8.1" customHeight="1" thickTop="1" x14ac:dyDescent="0.25">
      <c r="A28" s="16"/>
      <c r="B28" s="1"/>
      <c r="C28" s="1"/>
      <c r="D28" s="1"/>
      <c r="E28" s="1"/>
      <c r="F28" s="1"/>
    </row>
    <row r="29" spans="1:6" x14ac:dyDescent="0.25">
      <c r="A29" s="57" t="s">
        <v>19</v>
      </c>
      <c r="B29" s="1"/>
      <c r="C29" s="1"/>
      <c r="D29" s="1"/>
      <c r="E29" s="1"/>
      <c r="F29" s="1"/>
    </row>
    <row r="30" spans="1:6" ht="8.1" customHeight="1" x14ac:dyDescent="0.25">
      <c r="A30" s="16"/>
      <c r="B30" s="1"/>
      <c r="C30" s="1"/>
      <c r="D30" s="1"/>
      <c r="E30" s="1"/>
      <c r="F30" s="1"/>
    </row>
    <row r="31" spans="1:6" x14ac:dyDescent="0.25">
      <c r="A31" s="58" t="s">
        <v>21</v>
      </c>
      <c r="B31" s="1"/>
      <c r="C31" s="1"/>
      <c r="D31" s="1"/>
      <c r="E31" s="1"/>
      <c r="F31" s="1"/>
    </row>
    <row r="32" spans="1:6" x14ac:dyDescent="0.25">
      <c r="A32" s="59" t="s">
        <v>22</v>
      </c>
      <c r="B32" s="1"/>
      <c r="C32" s="1"/>
      <c r="D32" s="1"/>
      <c r="E32" s="1"/>
      <c r="F32" s="1"/>
    </row>
    <row r="33" spans="1:6" ht="9.9499999999999993" customHeight="1" x14ac:dyDescent="0.25"/>
    <row r="34" spans="1:6" x14ac:dyDescent="0.25">
      <c r="A34" s="32"/>
      <c r="B34" s="33"/>
      <c r="C34" s="34"/>
    </row>
    <row r="35" spans="1:6" x14ac:dyDescent="0.25">
      <c r="A35" s="44" t="s">
        <v>13</v>
      </c>
      <c r="B35" s="45"/>
      <c r="C35" s="46"/>
      <c r="D35" s="30"/>
      <c r="E35" s="47" t="s">
        <v>1</v>
      </c>
      <c r="F35" s="47"/>
    </row>
    <row r="36" spans="1:6" ht="9.9499999999999993" customHeight="1" x14ac:dyDescent="0.25"/>
    <row r="37" spans="1:6" x14ac:dyDescent="0.25">
      <c r="A37" s="48"/>
      <c r="B37" s="49"/>
      <c r="C37" s="50"/>
      <c r="E37" s="51"/>
      <c r="F37" s="51"/>
    </row>
    <row r="38" spans="1:6" s="30" customFormat="1" ht="17.25" x14ac:dyDescent="0.25">
      <c r="A38" s="44" t="s">
        <v>38</v>
      </c>
      <c r="B38" s="67"/>
      <c r="C38" s="67"/>
      <c r="E38" s="30" t="s">
        <v>1</v>
      </c>
    </row>
    <row r="39" spans="1:6" x14ac:dyDescent="0.25">
      <c r="A39" s="53"/>
      <c r="B39" s="54"/>
      <c r="C39" s="55"/>
      <c r="D39" s="30"/>
      <c r="E39" s="30"/>
      <c r="F39" s="30"/>
    </row>
    <row r="40" spans="1:6" ht="8.1" customHeight="1" x14ac:dyDescent="0.25">
      <c r="A40" s="32"/>
    </row>
    <row r="41" spans="1:6" x14ac:dyDescent="0.25">
      <c r="A41" s="31" t="s">
        <v>20</v>
      </c>
    </row>
    <row r="42" spans="1:6" ht="18.75" x14ac:dyDescent="0.3">
      <c r="A42" s="118" t="str">
        <f>'Grade K'!A42:F42</f>
        <v xml:space="preserve">   01-0000-0-1103-000-1110-1000-000-108</v>
      </c>
      <c r="B42" s="118"/>
      <c r="C42" s="118"/>
      <c r="D42" s="118"/>
      <c r="E42" s="118"/>
      <c r="F42" s="118"/>
    </row>
  </sheetData>
  <mergeCells count="2">
    <mergeCell ref="A2:F2"/>
    <mergeCell ref="A42:F42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view="pageBreakPreview" zoomScaleNormal="100" zoomScaleSheetLayoutView="100" workbookViewId="0">
      <pane ySplit="9" topLeftCell="A10" activePane="bottomLeft" state="frozen"/>
      <selection activeCell="A7" sqref="A7"/>
      <selection pane="bottomLeft" activeCell="F28" sqref="F28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05" t="str">
        <f>'Grades 1-3'!A1</f>
        <v>2023-24</v>
      </c>
      <c r="B1" s="107" t="s">
        <v>40</v>
      </c>
      <c r="C1" s="107"/>
      <c r="D1" s="107"/>
      <c r="E1" s="107"/>
      <c r="F1" s="107"/>
    </row>
    <row r="2" spans="1:6" ht="16.5" thickBot="1" x14ac:dyDescent="0.3">
      <c r="A2" s="117" t="str">
        <f>'Grades TK'!A2:F2</f>
        <v>January 8th- January 31st</v>
      </c>
      <c r="B2" s="117"/>
      <c r="C2" s="117"/>
      <c r="D2" s="117"/>
      <c r="E2" s="117"/>
      <c r="F2" s="117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23</v>
      </c>
      <c r="F6" s="2"/>
    </row>
    <row r="7" spans="1:6" s="40" customFormat="1" x14ac:dyDescent="0.25">
      <c r="A7" s="2"/>
      <c r="B7" s="2">
        <v>30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1-3'!A10</f>
        <v>45299</v>
      </c>
      <c r="B10" s="23"/>
      <c r="C10" s="1"/>
      <c r="D10" s="14"/>
      <c r="E10" s="14">
        <f>IF(B10&gt;$B$7,(B10-$B$7)*$E$7,0)</f>
        <v>0</v>
      </c>
      <c r="F10" s="15">
        <f t="shared" ref="F10" si="0">D10+E10</f>
        <v>0</v>
      </c>
    </row>
    <row r="11" spans="1:6" x14ac:dyDescent="0.25">
      <c r="A11" s="18">
        <f>'Grades 1-3'!A11</f>
        <v>45300</v>
      </c>
      <c r="B11" s="23"/>
      <c r="C11" s="1"/>
      <c r="D11" s="14"/>
      <c r="E11" s="14">
        <f t="shared" ref="E11:E14" si="1">IF(B11&gt;$B$7,(B11-$B$7)*$E$7,0)</f>
        <v>0</v>
      </c>
      <c r="F11" s="15">
        <f t="shared" ref="F11:F14" si="2">D11+E11</f>
        <v>0</v>
      </c>
    </row>
    <row r="12" spans="1:6" x14ac:dyDescent="0.25">
      <c r="A12" s="18">
        <f>'Grades 1-3'!A12</f>
        <v>45301</v>
      </c>
      <c r="B12" s="23"/>
      <c r="C12" s="1"/>
      <c r="D12" s="14"/>
      <c r="E12" s="14">
        <f t="shared" si="1"/>
        <v>0</v>
      </c>
      <c r="F12" s="15">
        <f t="shared" si="2"/>
        <v>0</v>
      </c>
    </row>
    <row r="13" spans="1:6" x14ac:dyDescent="0.25">
      <c r="A13" s="18">
        <f>'Grades 1-3'!A13</f>
        <v>45302</v>
      </c>
      <c r="B13" s="23"/>
      <c r="C13" s="1"/>
      <c r="D13" s="14"/>
      <c r="E13" s="14">
        <f t="shared" si="1"/>
        <v>0</v>
      </c>
      <c r="F13" s="15">
        <f t="shared" si="2"/>
        <v>0</v>
      </c>
    </row>
    <row r="14" spans="1:6" x14ac:dyDescent="0.25">
      <c r="A14" s="18">
        <f>'Grades 1-3'!A14</f>
        <v>45303</v>
      </c>
      <c r="B14" s="23"/>
      <c r="C14" s="1"/>
      <c r="D14" s="14"/>
      <c r="E14" s="14">
        <f t="shared" si="1"/>
        <v>0</v>
      </c>
      <c r="F14" s="15">
        <f t="shared" si="2"/>
        <v>0</v>
      </c>
    </row>
    <row r="15" spans="1:6" x14ac:dyDescent="0.25">
      <c r="A15" s="18">
        <f>'Grades 1-3'!A15</f>
        <v>45307</v>
      </c>
      <c r="B15" s="23"/>
      <c r="C15" s="1"/>
      <c r="D15" s="14"/>
      <c r="E15" s="14">
        <f t="shared" ref="E15:E26" si="3">IF(B15&gt;$B$7,(B15-$B$7)*$E$7,0)</f>
        <v>0</v>
      </c>
      <c r="F15" s="15">
        <f t="shared" ref="F15:F26" si="4">D15+E15</f>
        <v>0</v>
      </c>
    </row>
    <row r="16" spans="1:6" x14ac:dyDescent="0.25">
      <c r="A16" s="18">
        <f>'Grades 1-3'!A16</f>
        <v>45308</v>
      </c>
      <c r="B16" s="23"/>
      <c r="C16" s="1"/>
      <c r="D16" s="14"/>
      <c r="E16" s="14">
        <f t="shared" si="3"/>
        <v>0</v>
      </c>
      <c r="F16" s="15">
        <f t="shared" si="4"/>
        <v>0</v>
      </c>
    </row>
    <row r="17" spans="1:6" x14ac:dyDescent="0.25">
      <c r="A17" s="18">
        <f>'Grades 1-3'!A17</f>
        <v>45309</v>
      </c>
      <c r="B17" s="23"/>
      <c r="C17" s="1"/>
      <c r="D17" s="14"/>
      <c r="E17" s="14">
        <f t="shared" si="3"/>
        <v>0</v>
      </c>
      <c r="F17" s="15">
        <f t="shared" si="4"/>
        <v>0</v>
      </c>
    </row>
    <row r="18" spans="1:6" x14ac:dyDescent="0.25">
      <c r="A18" s="18">
        <f>'Grades 1-3'!A18</f>
        <v>45310</v>
      </c>
      <c r="B18" s="23"/>
      <c r="C18" s="1"/>
      <c r="D18" s="14"/>
      <c r="E18" s="14">
        <f t="shared" si="3"/>
        <v>0</v>
      </c>
      <c r="F18" s="15">
        <f t="shared" si="4"/>
        <v>0</v>
      </c>
    </row>
    <row r="19" spans="1:6" x14ac:dyDescent="0.25">
      <c r="A19" s="18">
        <f>'Grades 1-3'!A19</f>
        <v>45313</v>
      </c>
      <c r="B19" s="23"/>
      <c r="C19" s="1"/>
      <c r="D19" s="14"/>
      <c r="E19" s="14">
        <f t="shared" si="3"/>
        <v>0</v>
      </c>
      <c r="F19" s="15">
        <f t="shared" si="4"/>
        <v>0</v>
      </c>
    </row>
    <row r="20" spans="1:6" x14ac:dyDescent="0.25">
      <c r="A20" s="18">
        <f>'Grades 1-3'!A20</f>
        <v>45314</v>
      </c>
      <c r="B20" s="23"/>
      <c r="C20" s="1"/>
      <c r="D20" s="14"/>
      <c r="E20" s="14">
        <f t="shared" si="3"/>
        <v>0</v>
      </c>
      <c r="F20" s="15">
        <f t="shared" si="4"/>
        <v>0</v>
      </c>
    </row>
    <row r="21" spans="1:6" x14ac:dyDescent="0.25">
      <c r="A21" s="18">
        <f>'Grades 1-3'!A21</f>
        <v>45315</v>
      </c>
      <c r="B21" s="23"/>
      <c r="C21" s="1"/>
      <c r="D21" s="14"/>
      <c r="E21" s="14">
        <f t="shared" si="3"/>
        <v>0</v>
      </c>
      <c r="F21" s="15">
        <f t="shared" si="4"/>
        <v>0</v>
      </c>
    </row>
    <row r="22" spans="1:6" x14ac:dyDescent="0.25">
      <c r="A22" s="18">
        <f>'Grades 1-3'!A22</f>
        <v>45316</v>
      </c>
      <c r="B22" s="23"/>
      <c r="C22" s="1"/>
      <c r="D22" s="14"/>
      <c r="E22" s="14">
        <f t="shared" si="3"/>
        <v>0</v>
      </c>
      <c r="F22" s="15">
        <f t="shared" si="4"/>
        <v>0</v>
      </c>
    </row>
    <row r="23" spans="1:6" x14ac:dyDescent="0.25">
      <c r="A23" s="18">
        <f>'Grades 1-3'!A23</f>
        <v>45317</v>
      </c>
      <c r="B23" s="23"/>
      <c r="C23" s="1"/>
      <c r="D23" s="14"/>
      <c r="E23" s="14">
        <f t="shared" si="3"/>
        <v>0</v>
      </c>
      <c r="F23" s="15">
        <f t="shared" si="4"/>
        <v>0</v>
      </c>
    </row>
    <row r="24" spans="1:6" x14ac:dyDescent="0.25">
      <c r="A24" s="18">
        <f>'Grades 1-3'!A24</f>
        <v>45320</v>
      </c>
      <c r="B24" s="23"/>
      <c r="C24" s="1"/>
      <c r="D24" s="14"/>
      <c r="E24" s="14">
        <f t="shared" si="3"/>
        <v>0</v>
      </c>
      <c r="F24" s="15">
        <f t="shared" si="4"/>
        <v>0</v>
      </c>
    </row>
    <row r="25" spans="1:6" x14ac:dyDescent="0.25">
      <c r="A25" s="18">
        <f>'Grades 1-3'!A25</f>
        <v>45321</v>
      </c>
      <c r="B25" s="23"/>
      <c r="C25" s="1"/>
      <c r="D25" s="14"/>
      <c r="E25" s="14">
        <f t="shared" ref="E25" si="5">IF(B25&gt;$B$7,(B25-$B$7)*$E$7,0)</f>
        <v>0</v>
      </c>
      <c r="F25" s="15">
        <f t="shared" ref="F25" si="6">D25+E25</f>
        <v>0</v>
      </c>
    </row>
    <row r="26" spans="1:6" x14ac:dyDescent="0.25">
      <c r="A26" s="18">
        <f>'Grades 1-3'!A26</f>
        <v>45322</v>
      </c>
      <c r="B26" s="23"/>
      <c r="C26" s="1"/>
      <c r="D26" s="14"/>
      <c r="E26" s="14">
        <f t="shared" si="3"/>
        <v>0</v>
      </c>
      <c r="F26" s="15">
        <f t="shared" si="4"/>
        <v>0</v>
      </c>
    </row>
    <row r="27" spans="1:6" s="40" customFormat="1" ht="19.5" thickBot="1" x14ac:dyDescent="0.35">
      <c r="A27" s="92" t="s">
        <v>2</v>
      </c>
      <c r="B27" s="93"/>
      <c r="C27" s="93"/>
      <c r="D27" s="94"/>
      <c r="E27" s="94"/>
      <c r="F27" s="95">
        <f>SUM(F10:F26)</f>
        <v>0</v>
      </c>
    </row>
    <row r="28" spans="1:6" ht="8.1" customHeight="1" thickTop="1" x14ac:dyDescent="0.25">
      <c r="A28" s="16"/>
      <c r="B28" s="1"/>
      <c r="C28" s="1"/>
      <c r="D28" s="1"/>
      <c r="E28" s="1"/>
      <c r="F28" s="1"/>
    </row>
    <row r="29" spans="1:6" x14ac:dyDescent="0.25">
      <c r="A29" s="57" t="s">
        <v>19</v>
      </c>
      <c r="B29" s="1"/>
      <c r="C29" s="1"/>
      <c r="D29" s="1"/>
      <c r="E29" s="1"/>
      <c r="F29" s="1"/>
    </row>
    <row r="30" spans="1:6" ht="8.1" customHeight="1" x14ac:dyDescent="0.25">
      <c r="A30" s="16"/>
      <c r="B30" s="1"/>
      <c r="C30" s="1"/>
      <c r="D30" s="1"/>
      <c r="E30" s="1"/>
      <c r="F30" s="1"/>
    </row>
    <row r="31" spans="1:6" x14ac:dyDescent="0.25">
      <c r="A31" s="58" t="s">
        <v>21</v>
      </c>
      <c r="B31" s="1"/>
      <c r="C31" s="1"/>
      <c r="D31" s="1"/>
      <c r="E31" s="1"/>
      <c r="F31" s="1"/>
    </row>
    <row r="32" spans="1:6" x14ac:dyDescent="0.25">
      <c r="A32" s="59" t="s">
        <v>22</v>
      </c>
      <c r="B32" s="1"/>
      <c r="C32" s="1"/>
      <c r="D32" s="1"/>
      <c r="E32" s="1"/>
      <c r="F32" s="1"/>
    </row>
    <row r="33" spans="1:6" ht="9.9499999999999993" customHeight="1" x14ac:dyDescent="0.25"/>
    <row r="34" spans="1:6" x14ac:dyDescent="0.25">
      <c r="A34" s="32"/>
      <c r="B34" s="33"/>
      <c r="C34" s="34"/>
    </row>
    <row r="35" spans="1:6" x14ac:dyDescent="0.25">
      <c r="A35" s="44" t="s">
        <v>13</v>
      </c>
      <c r="B35" s="45"/>
      <c r="C35" s="46"/>
      <c r="D35" s="30"/>
      <c r="E35" s="47" t="s">
        <v>1</v>
      </c>
      <c r="F35" s="47"/>
    </row>
    <row r="36" spans="1:6" ht="9.9499999999999993" customHeight="1" x14ac:dyDescent="0.25"/>
    <row r="37" spans="1:6" x14ac:dyDescent="0.25">
      <c r="A37" s="48"/>
      <c r="B37" s="49"/>
      <c r="C37" s="50"/>
      <c r="E37" s="51"/>
      <c r="F37" s="51"/>
    </row>
    <row r="38" spans="1:6" s="30" customFormat="1" ht="17.25" x14ac:dyDescent="0.25">
      <c r="A38" s="44" t="s">
        <v>38</v>
      </c>
      <c r="B38" s="67"/>
      <c r="C38" s="67"/>
      <c r="E38" s="30" t="s">
        <v>1</v>
      </c>
    </row>
    <row r="39" spans="1:6" x14ac:dyDescent="0.25">
      <c r="A39" s="53"/>
      <c r="B39" s="54"/>
      <c r="C39" s="55"/>
      <c r="D39" s="30"/>
      <c r="E39" s="30"/>
      <c r="F39" s="30"/>
    </row>
    <row r="40" spans="1:6" ht="8.1" customHeight="1" x14ac:dyDescent="0.25">
      <c r="A40" s="32"/>
    </row>
    <row r="41" spans="1:6" x14ac:dyDescent="0.25">
      <c r="A41" s="31" t="s">
        <v>20</v>
      </c>
    </row>
    <row r="42" spans="1:6" ht="18.75" x14ac:dyDescent="0.3">
      <c r="A42" s="118" t="str">
        <f>'Grade K'!A42:F42</f>
        <v xml:space="preserve">   01-0000-0-1103-000-1110-1000-000-108</v>
      </c>
      <c r="B42" s="118"/>
      <c r="C42" s="118"/>
      <c r="D42" s="118"/>
      <c r="E42" s="118"/>
      <c r="F42" s="118"/>
    </row>
  </sheetData>
  <mergeCells count="2">
    <mergeCell ref="A2:F2"/>
    <mergeCell ref="A42:F42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92"/>
  <sheetViews>
    <sheetView view="pageBreakPreview" topLeftCell="A58" zoomScaleNormal="100" zoomScaleSheetLayoutView="100" workbookViewId="0">
      <selection activeCell="H76" sqref="H76:I76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13" s="30" customFormat="1" ht="15.75" x14ac:dyDescent="0.25">
      <c r="A1" s="110" t="str">
        <f>'Grades TK'!A1</f>
        <v>2023-24</v>
      </c>
      <c r="B1" s="107" t="s">
        <v>53</v>
      </c>
      <c r="C1" s="107"/>
      <c r="D1" s="107"/>
      <c r="E1" s="107"/>
      <c r="F1" s="107"/>
      <c r="G1" s="107"/>
      <c r="H1" s="107"/>
      <c r="I1" s="107"/>
    </row>
    <row r="2" spans="1:13" ht="16.5" thickBot="1" x14ac:dyDescent="0.3">
      <c r="A2" s="119" t="str">
        <f>'Grades TK'!A2:F2</f>
        <v>January 8th- January 31st</v>
      </c>
      <c r="B2" s="119"/>
      <c r="C2" s="119"/>
      <c r="D2" s="119"/>
      <c r="E2" s="119"/>
      <c r="F2" s="119"/>
      <c r="G2" s="119"/>
      <c r="H2" s="119"/>
      <c r="I2" s="119"/>
    </row>
    <row r="3" spans="1:13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3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13" s="40" customFormat="1" ht="30" customHeight="1" x14ac:dyDescent="0.25">
      <c r="A5" s="2"/>
      <c r="B5" s="3"/>
      <c r="C5" s="120" t="s">
        <v>11</v>
      </c>
      <c r="D5" s="120"/>
      <c r="E5" s="24"/>
      <c r="F5" s="109" t="s">
        <v>35</v>
      </c>
      <c r="G5" s="120" t="s">
        <v>54</v>
      </c>
      <c r="H5" s="120"/>
      <c r="I5" s="120"/>
    </row>
    <row r="6" spans="1:13" s="40" customFormat="1" x14ac:dyDescent="0.25">
      <c r="A6" s="68" t="s">
        <v>32</v>
      </c>
      <c r="B6" s="7"/>
      <c r="C6" s="109">
        <v>32</v>
      </c>
      <c r="D6" s="8">
        <v>160</v>
      </c>
      <c r="E6" s="24"/>
      <c r="F6" s="9">
        <v>3</v>
      </c>
      <c r="G6" s="4"/>
      <c r="H6" s="9">
        <v>3</v>
      </c>
      <c r="I6" s="5"/>
    </row>
    <row r="7" spans="1:13" ht="17.100000000000001" customHeight="1" x14ac:dyDescent="0.25">
      <c r="A7" s="10"/>
      <c r="B7" s="11"/>
      <c r="C7" s="11" t="s">
        <v>17</v>
      </c>
      <c r="D7" s="11"/>
      <c r="E7" s="121"/>
      <c r="F7" s="12"/>
      <c r="G7" s="10"/>
      <c r="H7" s="10"/>
      <c r="I7" s="10"/>
    </row>
    <row r="8" spans="1:13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0" t="s">
        <v>5</v>
      </c>
      <c r="H8" s="10" t="s">
        <v>8</v>
      </c>
      <c r="I8" s="10" t="s">
        <v>10</v>
      </c>
    </row>
    <row r="9" spans="1:13" x14ac:dyDescent="0.25">
      <c r="A9" s="18">
        <f>'Grades TK'!A10</f>
        <v>45299</v>
      </c>
      <c r="B9" s="25">
        <v>1</v>
      </c>
      <c r="C9" s="23"/>
      <c r="D9" s="13"/>
      <c r="E9" s="61"/>
      <c r="F9" s="14">
        <f t="shared" ref="F9:F76" si="0">IF(C9&gt;$C$6,(C9-$C$6)*$F$6,0)</f>
        <v>0</v>
      </c>
      <c r="G9" s="15">
        <f t="shared" ref="G9:G76" si="1">F9</f>
        <v>0</v>
      </c>
      <c r="H9" s="15"/>
      <c r="I9" s="15"/>
    </row>
    <row r="10" spans="1:13" x14ac:dyDescent="0.25">
      <c r="A10" s="18" t="s">
        <v>55</v>
      </c>
      <c r="B10" s="25">
        <v>2</v>
      </c>
      <c r="C10" s="23"/>
      <c r="D10" s="13"/>
      <c r="E10" s="61"/>
      <c r="F10" s="14">
        <f t="shared" si="0"/>
        <v>0</v>
      </c>
      <c r="G10" s="15">
        <f t="shared" si="1"/>
        <v>0</v>
      </c>
      <c r="H10" s="15"/>
      <c r="I10" s="15"/>
    </row>
    <row r="11" spans="1:13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13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13" x14ac:dyDescent="0.25">
      <c r="A13" s="18">
        <f>A9+1</f>
        <v>45300</v>
      </c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13" x14ac:dyDescent="0.25">
      <c r="A14" s="18" t="s">
        <v>56</v>
      </c>
      <c r="B14" s="25">
        <v>6</v>
      </c>
      <c r="C14" s="23"/>
      <c r="D14" s="13"/>
      <c r="E14" s="61"/>
      <c r="F14" s="14">
        <f t="shared" si="0"/>
        <v>0</v>
      </c>
      <c r="G14" s="15">
        <f t="shared" si="1"/>
        <v>0</v>
      </c>
      <c r="H14" s="15"/>
      <c r="I14" s="15"/>
    </row>
    <row r="15" spans="1:13" x14ac:dyDescent="0.25">
      <c r="A15" s="18"/>
      <c r="B15" s="25">
        <v>7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13" x14ac:dyDescent="0.25">
      <c r="A16" s="18"/>
      <c r="B16" s="25">
        <v>8</v>
      </c>
      <c r="C16" s="23"/>
      <c r="D16" s="13">
        <f>SUM(C9:C16)</f>
        <v>0</v>
      </c>
      <c r="E16" s="61"/>
      <c r="F16" s="14">
        <f t="shared" si="0"/>
        <v>0</v>
      </c>
      <c r="G16" s="15">
        <f t="shared" si="1"/>
        <v>0</v>
      </c>
      <c r="H16" s="15">
        <f>IF(D16&gt;$D$6,$H$6*(D16-$D$6),0)</f>
        <v>0</v>
      </c>
      <c r="I16" s="15">
        <f>IF(SUM(G9:G16)&gt;H16,SUM(G13:G16),H16)</f>
        <v>0</v>
      </c>
      <c r="M16" s="62"/>
    </row>
    <row r="17" spans="1:13" x14ac:dyDescent="0.25">
      <c r="A17" s="18">
        <f>A13+1</f>
        <v>45301</v>
      </c>
      <c r="B17" s="60">
        <v>1</v>
      </c>
      <c r="C17" s="111"/>
      <c r="D17" s="31"/>
      <c r="E17" s="31"/>
      <c r="F17" s="14">
        <f t="shared" si="0"/>
        <v>0</v>
      </c>
      <c r="G17" s="15">
        <f t="shared" si="1"/>
        <v>0</v>
      </c>
    </row>
    <row r="18" spans="1:13" x14ac:dyDescent="0.25">
      <c r="A18" s="31"/>
      <c r="B18" s="28">
        <v>2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</row>
    <row r="19" spans="1:13" x14ac:dyDescent="0.25">
      <c r="A19" s="18"/>
      <c r="B19" s="28">
        <v>3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</row>
    <row r="20" spans="1:13" x14ac:dyDescent="0.25">
      <c r="A20" s="18"/>
      <c r="B20" s="28">
        <v>4</v>
      </c>
      <c r="C20" s="23"/>
      <c r="D20" s="13"/>
      <c r="E20" s="61"/>
      <c r="F20" s="14">
        <f t="shared" si="0"/>
        <v>0</v>
      </c>
      <c r="G20" s="15">
        <f t="shared" si="1"/>
        <v>0</v>
      </c>
      <c r="H20" s="15"/>
      <c r="I20" s="15"/>
    </row>
    <row r="21" spans="1:13" x14ac:dyDescent="0.25">
      <c r="A21" s="18">
        <f>A17+1</f>
        <v>45302</v>
      </c>
      <c r="B21" s="28">
        <v>5</v>
      </c>
      <c r="C21" s="111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  <c r="M21" s="62"/>
    </row>
    <row r="22" spans="1:13" x14ac:dyDescent="0.25">
      <c r="A22" s="18"/>
      <c r="B22" s="28">
        <v>6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  <c r="M22" s="62"/>
    </row>
    <row r="23" spans="1:13" x14ac:dyDescent="0.25">
      <c r="A23" s="18"/>
      <c r="B23" s="28">
        <v>7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x14ac:dyDescent="0.25">
      <c r="A24" s="31"/>
      <c r="B24" s="28">
        <v>8</v>
      </c>
      <c r="C24" s="23"/>
      <c r="D24" s="13">
        <f>SUM(C17:C24)</f>
        <v>0</v>
      </c>
      <c r="E24" s="61"/>
      <c r="F24" s="14">
        <f t="shared" si="0"/>
        <v>0</v>
      </c>
      <c r="G24" s="15">
        <f t="shared" si="1"/>
        <v>0</v>
      </c>
      <c r="H24" s="15">
        <f>IF(D24&gt;$D$6,$H$6*(D24-$D$6),0)</f>
        <v>0</v>
      </c>
      <c r="I24" s="15">
        <f>IF(SUM(G17:G24)&gt;H24,SUM(G21:G24),H24)</f>
        <v>0</v>
      </c>
    </row>
    <row r="25" spans="1:13" x14ac:dyDescent="0.25">
      <c r="A25" s="18">
        <f>A21+1</f>
        <v>45303</v>
      </c>
      <c r="B25" s="60">
        <v>1</v>
      </c>
      <c r="C25" s="111"/>
      <c r="D25" s="13"/>
      <c r="E25" s="61"/>
      <c r="F25" s="14">
        <f t="shared" si="0"/>
        <v>0</v>
      </c>
      <c r="G25" s="15">
        <f t="shared" si="1"/>
        <v>0</v>
      </c>
      <c r="H25" s="15"/>
      <c r="I25" s="15"/>
    </row>
    <row r="26" spans="1:13" x14ac:dyDescent="0.25">
      <c r="A26" s="18"/>
      <c r="B26" s="28">
        <v>2</v>
      </c>
      <c r="C26" s="23"/>
      <c r="D26" s="13"/>
      <c r="E26" s="61"/>
      <c r="F26" s="14">
        <f t="shared" si="0"/>
        <v>0</v>
      </c>
      <c r="G26" s="15">
        <f t="shared" si="1"/>
        <v>0</v>
      </c>
      <c r="H26" s="15"/>
      <c r="I26" s="15"/>
    </row>
    <row r="27" spans="1:13" x14ac:dyDescent="0.25">
      <c r="A27" s="18"/>
      <c r="B27" s="28">
        <v>3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  <c r="M27" s="62"/>
    </row>
    <row r="28" spans="1:13" x14ac:dyDescent="0.25">
      <c r="A28" s="18"/>
      <c r="B28" s="28">
        <v>4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  <c r="M28" s="62"/>
    </row>
    <row r="29" spans="1:13" x14ac:dyDescent="0.25">
      <c r="A29" s="18">
        <f>A25+4</f>
        <v>45307</v>
      </c>
      <c r="B29" s="28">
        <v>5</v>
      </c>
      <c r="C29" s="111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x14ac:dyDescent="0.25">
      <c r="A30" s="31"/>
      <c r="B30" s="28">
        <v>6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</row>
    <row r="31" spans="1:13" x14ac:dyDescent="0.25">
      <c r="A31" s="18"/>
      <c r="B31" s="28">
        <v>7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</row>
    <row r="32" spans="1:13" x14ac:dyDescent="0.25">
      <c r="A32" s="18"/>
      <c r="B32" s="28">
        <v>8</v>
      </c>
      <c r="C32" s="23"/>
      <c r="D32" s="13">
        <f>SUM(C25:C32)</f>
        <v>0</v>
      </c>
      <c r="E32" s="61"/>
      <c r="F32" s="14">
        <f t="shared" si="0"/>
        <v>0</v>
      </c>
      <c r="G32" s="15">
        <f t="shared" si="1"/>
        <v>0</v>
      </c>
      <c r="H32" s="15">
        <f>IF(D32&gt;$D$6,$H$6*(D32-$D$6),0)</f>
        <v>0</v>
      </c>
      <c r="I32" s="15">
        <f>IF(SUM(G25:G32)&gt;H32,SUM(G29:G32),H32)</f>
        <v>0</v>
      </c>
    </row>
    <row r="33" spans="1:9" x14ac:dyDescent="0.25">
      <c r="A33" s="18">
        <f>A29+1</f>
        <v>45308</v>
      </c>
      <c r="B33" s="60">
        <v>1</v>
      </c>
      <c r="C33" s="111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9" x14ac:dyDescent="0.25">
      <c r="A34" s="18"/>
      <c r="B34" s="28"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9" x14ac:dyDescent="0.25">
      <c r="A35" s="18"/>
      <c r="B35" s="28"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9" x14ac:dyDescent="0.25">
      <c r="A36" s="31"/>
      <c r="B36" s="28"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</row>
    <row r="37" spans="1:9" x14ac:dyDescent="0.25">
      <c r="A37" s="18">
        <f>A33+1</f>
        <v>45309</v>
      </c>
      <c r="B37" s="28">
        <v>5</v>
      </c>
      <c r="C37" s="111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</row>
    <row r="38" spans="1:9" x14ac:dyDescent="0.25">
      <c r="A38" s="18"/>
      <c r="B38" s="28">
        <v>6</v>
      </c>
      <c r="C38" s="23"/>
      <c r="D38" s="13"/>
      <c r="E38" s="61"/>
      <c r="F38" s="14">
        <f t="shared" si="0"/>
        <v>0</v>
      </c>
      <c r="G38" s="15">
        <f t="shared" si="1"/>
        <v>0</v>
      </c>
      <c r="H38" s="15"/>
      <c r="I38" s="15"/>
    </row>
    <row r="39" spans="1:9" x14ac:dyDescent="0.25">
      <c r="A39" s="18"/>
      <c r="B39" s="28">
        <v>7</v>
      </c>
      <c r="C39" s="23"/>
      <c r="D39" s="13"/>
      <c r="E39" s="61"/>
      <c r="F39" s="14">
        <f t="shared" si="0"/>
        <v>0</v>
      </c>
      <c r="G39" s="15">
        <f t="shared" si="1"/>
        <v>0</v>
      </c>
      <c r="H39" s="15"/>
      <c r="I39" s="15"/>
    </row>
    <row r="40" spans="1:9" x14ac:dyDescent="0.25">
      <c r="A40" s="18"/>
      <c r="B40" s="28">
        <v>8</v>
      </c>
      <c r="C40" s="23"/>
      <c r="D40" s="13">
        <f>SUM(C33:C40)</f>
        <v>0</v>
      </c>
      <c r="E40" s="61"/>
      <c r="F40" s="14">
        <f t="shared" si="0"/>
        <v>0</v>
      </c>
      <c r="G40" s="15">
        <f t="shared" si="1"/>
        <v>0</v>
      </c>
      <c r="H40" s="15">
        <f>IF(D40&gt;$D$6,$H$6*(D40-$D$6),0)</f>
        <v>0</v>
      </c>
      <c r="I40" s="15">
        <f>IF(SUM(G37:G40)&gt;H40,SUM(G37:G40),H40)</f>
        <v>0</v>
      </c>
    </row>
    <row r="41" spans="1:9" x14ac:dyDescent="0.25">
      <c r="A41" s="18">
        <f>A37+1</f>
        <v>45310</v>
      </c>
      <c r="B41" s="60">
        <v>1</v>
      </c>
      <c r="C41" s="111"/>
      <c r="D41" s="13"/>
      <c r="E41" s="61"/>
      <c r="F41" s="14">
        <f t="shared" si="0"/>
        <v>0</v>
      </c>
      <c r="G41" s="15">
        <f t="shared" si="1"/>
        <v>0</v>
      </c>
      <c r="H41" s="15"/>
      <c r="I41" s="15"/>
    </row>
    <row r="42" spans="1:9" x14ac:dyDescent="0.25">
      <c r="A42" s="18"/>
      <c r="B42" s="28">
        <v>2</v>
      </c>
      <c r="C42" s="23"/>
      <c r="D42" s="13"/>
      <c r="E42" s="61"/>
      <c r="F42" s="14">
        <f t="shared" si="0"/>
        <v>0</v>
      </c>
      <c r="G42" s="15">
        <f t="shared" si="1"/>
        <v>0</v>
      </c>
      <c r="H42" s="15"/>
      <c r="I42" s="15"/>
    </row>
    <row r="43" spans="1:9" x14ac:dyDescent="0.25">
      <c r="A43" s="18"/>
      <c r="B43" s="28">
        <v>3</v>
      </c>
      <c r="C43" s="23"/>
      <c r="D43" s="13"/>
      <c r="E43" s="61"/>
      <c r="F43" s="14">
        <f t="shared" si="0"/>
        <v>0</v>
      </c>
      <c r="G43" s="15">
        <f t="shared" si="1"/>
        <v>0</v>
      </c>
      <c r="H43" s="15"/>
      <c r="I43" s="15"/>
    </row>
    <row r="44" spans="1:9" x14ac:dyDescent="0.25">
      <c r="A44" s="18"/>
      <c r="B44" s="28">
        <v>4</v>
      </c>
      <c r="C44" s="23"/>
      <c r="D44" s="13"/>
      <c r="E44" s="61"/>
      <c r="F44" s="14">
        <f t="shared" si="0"/>
        <v>0</v>
      </c>
      <c r="G44" s="15">
        <f t="shared" si="1"/>
        <v>0</v>
      </c>
      <c r="H44" s="15"/>
      <c r="I44" s="15"/>
    </row>
    <row r="45" spans="1:9" x14ac:dyDescent="0.25">
      <c r="A45" s="18">
        <f>A41+3</f>
        <v>45313</v>
      </c>
      <c r="B45" s="28">
        <v>5</v>
      </c>
      <c r="C45" s="111"/>
      <c r="D45" s="13"/>
      <c r="E45" s="61"/>
      <c r="F45" s="14">
        <f t="shared" si="0"/>
        <v>0</v>
      </c>
      <c r="G45" s="15">
        <f t="shared" si="1"/>
        <v>0</v>
      </c>
      <c r="H45" s="15"/>
      <c r="I45" s="15"/>
    </row>
    <row r="46" spans="1:9" x14ac:dyDescent="0.25">
      <c r="A46" s="18"/>
      <c r="B46" s="28">
        <v>6</v>
      </c>
      <c r="C46" s="23"/>
      <c r="D46" s="13"/>
      <c r="E46" s="61"/>
      <c r="F46" s="14">
        <f t="shared" si="0"/>
        <v>0</v>
      </c>
      <c r="G46" s="15">
        <f t="shared" si="1"/>
        <v>0</v>
      </c>
      <c r="H46" s="15"/>
      <c r="I46" s="15"/>
    </row>
    <row r="47" spans="1:9" x14ac:dyDescent="0.25">
      <c r="A47" s="18"/>
      <c r="B47" s="28">
        <v>7</v>
      </c>
      <c r="C47" s="23"/>
      <c r="D47" s="13"/>
      <c r="E47" s="61"/>
      <c r="F47" s="14">
        <f t="shared" si="0"/>
        <v>0</v>
      </c>
      <c r="G47" s="15">
        <f t="shared" si="1"/>
        <v>0</v>
      </c>
      <c r="H47" s="15"/>
      <c r="I47" s="15"/>
    </row>
    <row r="48" spans="1:9" x14ac:dyDescent="0.25">
      <c r="A48" s="18"/>
      <c r="B48" s="28">
        <v>8</v>
      </c>
      <c r="C48" s="23"/>
      <c r="D48" s="13">
        <f>SUM(C41:C48)</f>
        <v>0</v>
      </c>
      <c r="E48" s="61"/>
      <c r="F48" s="14">
        <f t="shared" si="0"/>
        <v>0</v>
      </c>
      <c r="G48" s="15">
        <f t="shared" si="1"/>
        <v>0</v>
      </c>
      <c r="H48" s="15">
        <f>IF(D48&gt;$D$6,$H$6*(D48-$D$6),0)</f>
        <v>0</v>
      </c>
      <c r="I48" s="15">
        <f>IF(SUM(G45:G48)&gt;H48,SUM(G45:G48),H48)</f>
        <v>0</v>
      </c>
    </row>
    <row r="49" spans="1:9" x14ac:dyDescent="0.25">
      <c r="A49" s="18">
        <f>A45+1</f>
        <v>45314</v>
      </c>
      <c r="B49" s="60">
        <v>1</v>
      </c>
      <c r="C49" s="111"/>
      <c r="D49" s="13"/>
      <c r="E49" s="61"/>
      <c r="F49" s="14">
        <f t="shared" si="0"/>
        <v>0</v>
      </c>
      <c r="G49" s="15">
        <f t="shared" si="1"/>
        <v>0</v>
      </c>
      <c r="H49" s="15"/>
      <c r="I49" s="15"/>
    </row>
    <row r="50" spans="1:9" x14ac:dyDescent="0.25">
      <c r="A50" s="18"/>
      <c r="B50" s="28">
        <v>2</v>
      </c>
      <c r="C50" s="23"/>
      <c r="D50" s="13"/>
      <c r="E50" s="61"/>
      <c r="F50" s="14">
        <f t="shared" si="0"/>
        <v>0</v>
      </c>
      <c r="G50" s="15">
        <f t="shared" si="1"/>
        <v>0</v>
      </c>
      <c r="H50" s="15"/>
      <c r="I50" s="15"/>
    </row>
    <row r="51" spans="1:9" x14ac:dyDescent="0.25">
      <c r="A51" s="18"/>
      <c r="B51" s="28">
        <v>3</v>
      </c>
      <c r="C51" s="23"/>
      <c r="D51" s="13"/>
      <c r="E51" s="61"/>
      <c r="F51" s="14">
        <f t="shared" si="0"/>
        <v>0</v>
      </c>
      <c r="G51" s="15">
        <f t="shared" si="1"/>
        <v>0</v>
      </c>
      <c r="H51" s="15"/>
      <c r="I51" s="15"/>
    </row>
    <row r="52" spans="1:9" x14ac:dyDescent="0.25">
      <c r="A52" s="31"/>
      <c r="B52" s="28">
        <v>4</v>
      </c>
      <c r="C52" s="23"/>
      <c r="D52" s="13"/>
      <c r="E52" s="61"/>
      <c r="F52" s="14">
        <f t="shared" si="0"/>
        <v>0</v>
      </c>
      <c r="G52" s="15">
        <f t="shared" si="1"/>
        <v>0</v>
      </c>
      <c r="H52" s="15"/>
      <c r="I52" s="15"/>
    </row>
    <row r="53" spans="1:9" x14ac:dyDescent="0.25">
      <c r="A53" s="18">
        <f>A49+1</f>
        <v>45315</v>
      </c>
      <c r="B53" s="28">
        <v>5</v>
      </c>
      <c r="C53" s="111"/>
      <c r="D53" s="13"/>
      <c r="E53" s="61"/>
      <c r="F53" s="14">
        <f t="shared" si="0"/>
        <v>0</v>
      </c>
      <c r="G53" s="15">
        <f t="shared" si="1"/>
        <v>0</v>
      </c>
      <c r="H53" s="15"/>
      <c r="I53" s="15"/>
    </row>
    <row r="54" spans="1:9" x14ac:dyDescent="0.25">
      <c r="A54" s="18"/>
      <c r="B54" s="28">
        <v>6</v>
      </c>
      <c r="C54" s="23"/>
      <c r="D54" s="13"/>
      <c r="E54" s="61"/>
      <c r="F54" s="14">
        <f t="shared" si="0"/>
        <v>0</v>
      </c>
      <c r="G54" s="15">
        <f t="shared" si="1"/>
        <v>0</v>
      </c>
      <c r="H54" s="15"/>
      <c r="I54" s="15"/>
    </row>
    <row r="55" spans="1:9" x14ac:dyDescent="0.25">
      <c r="A55" s="18"/>
      <c r="B55" s="28">
        <v>7</v>
      </c>
      <c r="C55" s="23"/>
      <c r="D55" s="13"/>
      <c r="E55" s="61"/>
      <c r="F55" s="14">
        <f t="shared" si="0"/>
        <v>0</v>
      </c>
      <c r="G55" s="15">
        <f t="shared" si="1"/>
        <v>0</v>
      </c>
      <c r="H55" s="15"/>
      <c r="I55" s="15"/>
    </row>
    <row r="56" spans="1:9" x14ac:dyDescent="0.25">
      <c r="A56" s="18"/>
      <c r="B56" s="28">
        <v>8</v>
      </c>
      <c r="C56" s="23"/>
      <c r="D56" s="13">
        <f>SUM(C49:C56)</f>
        <v>0</v>
      </c>
      <c r="E56" s="61"/>
      <c r="F56" s="14">
        <f t="shared" si="0"/>
        <v>0</v>
      </c>
      <c r="G56" s="15">
        <f t="shared" si="1"/>
        <v>0</v>
      </c>
      <c r="H56" s="15">
        <f>IF(D56&gt;$D$6,$H$6*(D56-$D$6),0)</f>
        <v>0</v>
      </c>
      <c r="I56" s="15">
        <f>IF(SUM(G53:G56)&gt;H56,SUM(G53:G56),H56)</f>
        <v>0</v>
      </c>
    </row>
    <row r="57" spans="1:9" x14ac:dyDescent="0.25">
      <c r="A57" s="18">
        <f>A53+1</f>
        <v>45316</v>
      </c>
      <c r="B57" s="60">
        <v>1</v>
      </c>
      <c r="C57" s="111"/>
      <c r="D57" s="13"/>
      <c r="E57" s="61"/>
      <c r="F57" s="14">
        <f t="shared" si="0"/>
        <v>0</v>
      </c>
      <c r="G57" s="15">
        <f t="shared" si="1"/>
        <v>0</v>
      </c>
      <c r="H57" s="15"/>
      <c r="I57" s="15"/>
    </row>
    <row r="58" spans="1:9" x14ac:dyDescent="0.25">
      <c r="A58" s="18"/>
      <c r="B58" s="28">
        <v>2</v>
      </c>
      <c r="C58" s="23"/>
      <c r="D58" s="13"/>
      <c r="E58" s="61"/>
      <c r="F58" s="14">
        <f t="shared" si="0"/>
        <v>0</v>
      </c>
      <c r="G58" s="15">
        <f t="shared" si="1"/>
        <v>0</v>
      </c>
      <c r="H58" s="15"/>
      <c r="I58" s="15"/>
    </row>
    <row r="59" spans="1:9" x14ac:dyDescent="0.25">
      <c r="A59" s="18"/>
      <c r="B59" s="28">
        <v>3</v>
      </c>
      <c r="C59" s="23"/>
      <c r="D59" s="13"/>
      <c r="E59" s="61"/>
      <c r="F59" s="14">
        <f t="shared" si="0"/>
        <v>0</v>
      </c>
      <c r="G59" s="15">
        <f t="shared" si="1"/>
        <v>0</v>
      </c>
      <c r="H59" s="15"/>
      <c r="I59" s="15"/>
    </row>
    <row r="60" spans="1:9" x14ac:dyDescent="0.25">
      <c r="A60" s="31"/>
      <c r="B60" s="28">
        <v>4</v>
      </c>
      <c r="C60" s="23"/>
      <c r="D60" s="13"/>
      <c r="E60" s="61"/>
      <c r="F60" s="14">
        <f t="shared" si="0"/>
        <v>0</v>
      </c>
      <c r="G60" s="15">
        <f t="shared" si="1"/>
        <v>0</v>
      </c>
      <c r="H60" s="15"/>
      <c r="I60" s="15"/>
    </row>
    <row r="61" spans="1:9" x14ac:dyDescent="0.25">
      <c r="A61" s="18">
        <f>A57+1</f>
        <v>45317</v>
      </c>
      <c r="B61" s="28">
        <v>5</v>
      </c>
      <c r="C61" s="111"/>
      <c r="D61" s="13"/>
      <c r="E61" s="61"/>
      <c r="F61" s="14">
        <f t="shared" si="0"/>
        <v>0</v>
      </c>
      <c r="G61" s="15">
        <f t="shared" si="1"/>
        <v>0</v>
      </c>
      <c r="H61" s="15"/>
      <c r="I61" s="15"/>
    </row>
    <row r="62" spans="1:9" x14ac:dyDescent="0.25">
      <c r="A62" s="18"/>
      <c r="B62" s="28">
        <v>6</v>
      </c>
      <c r="C62" s="23"/>
      <c r="D62" s="13"/>
      <c r="E62" s="61"/>
      <c r="F62" s="14">
        <f t="shared" si="0"/>
        <v>0</v>
      </c>
      <c r="G62" s="15">
        <f t="shared" si="1"/>
        <v>0</v>
      </c>
      <c r="H62" s="15"/>
      <c r="I62" s="15"/>
    </row>
    <row r="63" spans="1:9" x14ac:dyDescent="0.25">
      <c r="A63" s="18"/>
      <c r="B63" s="28">
        <v>7</v>
      </c>
      <c r="C63" s="23"/>
      <c r="D63" s="13"/>
      <c r="E63" s="61"/>
      <c r="F63" s="14">
        <f t="shared" si="0"/>
        <v>0</v>
      </c>
      <c r="G63" s="15">
        <f t="shared" si="1"/>
        <v>0</v>
      </c>
      <c r="H63" s="15"/>
      <c r="I63" s="15"/>
    </row>
    <row r="64" spans="1:9" x14ac:dyDescent="0.25">
      <c r="A64" s="18"/>
      <c r="B64" s="28">
        <v>8</v>
      </c>
      <c r="C64" s="23"/>
      <c r="D64" s="13">
        <f>SUM(C57:C64)</f>
        <v>0</v>
      </c>
      <c r="E64" s="61"/>
      <c r="F64" s="14">
        <f t="shared" si="0"/>
        <v>0</v>
      </c>
      <c r="G64" s="15">
        <f t="shared" si="1"/>
        <v>0</v>
      </c>
      <c r="H64" s="15">
        <f>IF(D64&gt;$D$6,$H$6*(D64-$D$6),0)</f>
        <v>0</v>
      </c>
      <c r="I64" s="15">
        <f>IF(SUM(G61:G64)&gt;H64,SUM(G61:G64),H64)</f>
        <v>0</v>
      </c>
    </row>
    <row r="65" spans="1:9" x14ac:dyDescent="0.25">
      <c r="A65" s="18">
        <f>A61+3</f>
        <v>45320</v>
      </c>
      <c r="B65" s="60">
        <v>1</v>
      </c>
      <c r="C65" s="111"/>
      <c r="D65" s="13"/>
      <c r="E65" s="61"/>
      <c r="F65" s="14">
        <f t="shared" ref="F65:F68" si="2">IF(C65&gt;$C$6,(C65-$C$6)*$F$6,0)</f>
        <v>0</v>
      </c>
      <c r="G65" s="15">
        <f t="shared" ref="G65:G68" si="3">F65</f>
        <v>0</v>
      </c>
      <c r="H65" s="15"/>
      <c r="I65" s="15"/>
    </row>
    <row r="66" spans="1:9" x14ac:dyDescent="0.25">
      <c r="A66" s="18"/>
      <c r="B66" s="28">
        <v>2</v>
      </c>
      <c r="C66" s="23"/>
      <c r="D66" s="13"/>
      <c r="E66" s="61"/>
      <c r="F66" s="14">
        <f t="shared" si="2"/>
        <v>0</v>
      </c>
      <c r="G66" s="15">
        <f t="shared" si="3"/>
        <v>0</v>
      </c>
      <c r="H66" s="15"/>
      <c r="I66" s="15"/>
    </row>
    <row r="67" spans="1:9" x14ac:dyDescent="0.25">
      <c r="A67" s="18"/>
      <c r="B67" s="28">
        <v>3</v>
      </c>
      <c r="C67" s="23"/>
      <c r="D67" s="13"/>
      <c r="E67" s="61"/>
      <c r="F67" s="14">
        <f t="shared" si="2"/>
        <v>0</v>
      </c>
      <c r="G67" s="15">
        <f t="shared" si="3"/>
        <v>0</v>
      </c>
      <c r="H67" s="15"/>
      <c r="I67" s="15"/>
    </row>
    <row r="68" spans="1:9" x14ac:dyDescent="0.25">
      <c r="A68" s="31"/>
      <c r="B68" s="28">
        <v>4</v>
      </c>
      <c r="C68" s="23"/>
      <c r="D68" s="13"/>
      <c r="E68" s="61"/>
      <c r="F68" s="14">
        <f t="shared" si="2"/>
        <v>0</v>
      </c>
      <c r="G68" s="15">
        <f t="shared" si="3"/>
        <v>0</v>
      </c>
      <c r="H68" s="15"/>
      <c r="I68" s="15"/>
    </row>
    <row r="69" spans="1:9" x14ac:dyDescent="0.25">
      <c r="A69" s="18">
        <f>A65+1</f>
        <v>45321</v>
      </c>
      <c r="B69" s="28">
        <v>5</v>
      </c>
      <c r="C69" s="111"/>
      <c r="D69" s="13"/>
      <c r="E69" s="61"/>
      <c r="F69" s="14">
        <f t="shared" si="0"/>
        <v>0</v>
      </c>
      <c r="G69" s="15">
        <f t="shared" si="1"/>
        <v>0</v>
      </c>
      <c r="H69" s="15"/>
      <c r="I69" s="15"/>
    </row>
    <row r="70" spans="1:9" x14ac:dyDescent="0.25">
      <c r="A70" s="18"/>
      <c r="B70" s="28">
        <v>6</v>
      </c>
      <c r="C70" s="23"/>
      <c r="D70" s="13"/>
      <c r="E70" s="61"/>
      <c r="F70" s="14">
        <f t="shared" si="0"/>
        <v>0</v>
      </c>
      <c r="G70" s="15">
        <f t="shared" si="1"/>
        <v>0</v>
      </c>
      <c r="H70" s="15"/>
      <c r="I70" s="15"/>
    </row>
    <row r="71" spans="1:9" x14ac:dyDescent="0.25">
      <c r="A71" s="18"/>
      <c r="B71" s="28">
        <v>7</v>
      </c>
      <c r="C71" s="23"/>
      <c r="D71" s="13"/>
      <c r="E71" s="61"/>
      <c r="F71" s="14">
        <f t="shared" si="0"/>
        <v>0</v>
      </c>
      <c r="G71" s="15">
        <f t="shared" si="1"/>
        <v>0</v>
      </c>
      <c r="H71" s="15"/>
      <c r="I71" s="15"/>
    </row>
    <row r="72" spans="1:9" x14ac:dyDescent="0.25">
      <c r="A72" s="31"/>
      <c r="B72" s="28">
        <v>8</v>
      </c>
      <c r="C72" s="23"/>
      <c r="D72" s="13"/>
      <c r="E72" s="61"/>
      <c r="F72" s="14">
        <f t="shared" si="0"/>
        <v>0</v>
      </c>
      <c r="G72" s="15">
        <f t="shared" si="1"/>
        <v>0</v>
      </c>
      <c r="H72" s="15">
        <f>IF(D72&gt;$D$6,$H$6*(D72-$D$6),0)</f>
        <v>0</v>
      </c>
      <c r="I72" s="15">
        <f>IF(SUM(G69:G72)&gt;H72,SUM(G69:G72),H72)</f>
        <v>0</v>
      </c>
    </row>
    <row r="73" spans="1:9" x14ac:dyDescent="0.25">
      <c r="A73" s="18">
        <f>A69+1</f>
        <v>45322</v>
      </c>
      <c r="B73" s="60">
        <v>1</v>
      </c>
      <c r="C73" s="111"/>
      <c r="D73" s="13"/>
      <c r="E73" s="61"/>
      <c r="F73" s="14">
        <f t="shared" si="0"/>
        <v>0</v>
      </c>
      <c r="G73" s="15">
        <f t="shared" si="1"/>
        <v>0</v>
      </c>
      <c r="H73" s="15"/>
      <c r="I73" s="15"/>
    </row>
    <row r="74" spans="1:9" x14ac:dyDescent="0.25">
      <c r="A74" s="18"/>
      <c r="B74" s="28">
        <v>2</v>
      </c>
      <c r="C74" s="23"/>
      <c r="D74" s="13"/>
      <c r="E74" s="61"/>
      <c r="F74" s="14">
        <f t="shared" si="0"/>
        <v>0</v>
      </c>
      <c r="G74" s="15">
        <f t="shared" si="1"/>
        <v>0</v>
      </c>
      <c r="H74" s="15"/>
      <c r="I74" s="15"/>
    </row>
    <row r="75" spans="1:9" x14ac:dyDescent="0.25">
      <c r="A75" s="18"/>
      <c r="B75" s="28">
        <v>3</v>
      </c>
      <c r="C75" s="23"/>
      <c r="D75" s="13"/>
      <c r="E75" s="61"/>
      <c r="F75" s="14">
        <f t="shared" si="0"/>
        <v>0</v>
      </c>
      <c r="G75" s="15">
        <f t="shared" si="1"/>
        <v>0</v>
      </c>
      <c r="H75" s="15"/>
      <c r="I75" s="15"/>
    </row>
    <row r="76" spans="1:9" x14ac:dyDescent="0.25">
      <c r="A76" s="18"/>
      <c r="B76" s="28">
        <v>4</v>
      </c>
      <c r="C76" s="23"/>
      <c r="D76" s="13">
        <f>SUM(C69:C76)</f>
        <v>0</v>
      </c>
      <c r="E76" s="61"/>
      <c r="F76" s="14">
        <f t="shared" si="0"/>
        <v>0</v>
      </c>
      <c r="G76" s="15">
        <f t="shared" si="1"/>
        <v>0</v>
      </c>
      <c r="H76" s="15">
        <f>IF(D76&gt;$D$6,$H$6*(D76-$D$6),0)</f>
        <v>0</v>
      </c>
      <c r="I76" s="15">
        <f>IF(SUM(G73:G76)&gt;H76,SUM(G73:G76),H76)</f>
        <v>0</v>
      </c>
    </row>
    <row r="77" spans="1:9" ht="19.5" thickBot="1" x14ac:dyDescent="0.35">
      <c r="A77" s="92" t="s">
        <v>2</v>
      </c>
      <c r="B77" s="96"/>
      <c r="C77" s="97"/>
      <c r="D77" s="98"/>
      <c r="E77" s="98"/>
      <c r="F77" s="95"/>
      <c r="G77" s="99"/>
      <c r="H77" s="99"/>
      <c r="I77" s="100">
        <f>SUM(I9:I76)</f>
        <v>0</v>
      </c>
    </row>
    <row r="78" spans="1:9" ht="8.1" customHeight="1" thickTop="1" x14ac:dyDescent="0.25">
      <c r="A78" s="16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57" t="s">
        <v>19</v>
      </c>
      <c r="B79" s="1"/>
      <c r="C79" s="1"/>
      <c r="D79" s="1"/>
      <c r="E79" s="1"/>
      <c r="F79" s="1"/>
      <c r="G79" s="1"/>
      <c r="H79" s="1"/>
      <c r="I79" s="1"/>
    </row>
    <row r="80" spans="1:9" ht="8.1" customHeight="1" x14ac:dyDescent="0.25">
      <c r="A80" s="16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58" t="s">
        <v>21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59" t="s">
        <v>22</v>
      </c>
      <c r="B82" s="1"/>
      <c r="C82" s="1"/>
      <c r="D82" s="1"/>
      <c r="E82" s="1"/>
      <c r="F82" s="1"/>
      <c r="G82" s="1"/>
      <c r="H82" s="1"/>
      <c r="I82" s="1"/>
    </row>
    <row r="83" spans="1:9" ht="9.9499999999999993" customHeight="1" x14ac:dyDescent="0.25">
      <c r="A83" s="31"/>
      <c r="B83" s="31"/>
      <c r="D83" s="31"/>
      <c r="E83" s="31"/>
    </row>
    <row r="84" spans="1:9" x14ac:dyDescent="0.25">
      <c r="C84" s="34"/>
      <c r="D84" s="31"/>
      <c r="E84" s="31"/>
    </row>
    <row r="85" spans="1:9" x14ac:dyDescent="0.25">
      <c r="A85" s="44" t="s">
        <v>13</v>
      </c>
      <c r="B85" s="45"/>
      <c r="C85" s="46"/>
      <c r="D85" s="30"/>
      <c r="E85" s="47" t="s">
        <v>1</v>
      </c>
      <c r="F85" s="47"/>
    </row>
    <row r="86" spans="1:9" ht="9.9499999999999993" customHeight="1" x14ac:dyDescent="0.25">
      <c r="A86" s="31"/>
      <c r="B86" s="31"/>
      <c r="D86" s="31"/>
      <c r="E86" s="31"/>
    </row>
    <row r="87" spans="1:9" x14ac:dyDescent="0.25">
      <c r="A87" s="48"/>
      <c r="B87" s="49"/>
      <c r="C87" s="50"/>
      <c r="D87" s="31"/>
      <c r="E87" s="31"/>
    </row>
    <row r="88" spans="1:9" ht="17.25" x14ac:dyDescent="0.25">
      <c r="A88" s="44" t="s">
        <v>38</v>
      </c>
      <c r="B88" s="67"/>
      <c r="C88" s="67"/>
      <c r="D88" s="30"/>
      <c r="E88" s="47" t="s">
        <v>1</v>
      </c>
      <c r="F88" s="47"/>
    </row>
    <row r="89" spans="1:9" x14ac:dyDescent="0.25">
      <c r="A89" s="53"/>
      <c r="B89" s="54"/>
      <c r="C89" s="55"/>
      <c r="D89" s="30"/>
      <c r="E89" s="30"/>
      <c r="F89" s="30"/>
    </row>
    <row r="90" spans="1:9" ht="8.1" customHeight="1" x14ac:dyDescent="0.25">
      <c r="B90" s="31"/>
      <c r="D90" s="31"/>
      <c r="E90" s="31"/>
    </row>
    <row r="91" spans="1:9" x14ac:dyDescent="0.25">
      <c r="A91" s="31" t="s">
        <v>20</v>
      </c>
      <c r="B91" s="31"/>
      <c r="D91" s="31"/>
      <c r="E91" s="31"/>
    </row>
    <row r="92" spans="1:9" ht="18.75" x14ac:dyDescent="0.3">
      <c r="A92" s="122" t="str">
        <f>'[1]Grade K'!A34:F34</f>
        <v xml:space="preserve">   01-0000-0-1103-000-1110-1000-000-108</v>
      </c>
      <c r="B92" s="122"/>
      <c r="C92" s="122"/>
      <c r="D92" s="122"/>
      <c r="E92" s="122"/>
      <c r="F92" s="122"/>
      <c r="G92" s="122"/>
    </row>
  </sheetData>
  <mergeCells count="5">
    <mergeCell ref="A2:I2"/>
    <mergeCell ref="C5:D5"/>
    <mergeCell ref="G5:I5"/>
    <mergeCell ref="E7:E8"/>
    <mergeCell ref="A92:G9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  <rowBreaks count="1" manualBreakCount="1">
    <brk id="5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92"/>
  <sheetViews>
    <sheetView view="pageBreakPreview" topLeftCell="A61" zoomScaleNormal="100" zoomScaleSheetLayoutView="100" workbookViewId="0">
      <selection activeCell="A2" sqref="A2:I2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13" s="30" customFormat="1" ht="15.75" x14ac:dyDescent="0.25">
      <c r="A1" s="110" t="str">
        <f>'Grades 1-3'!A1</f>
        <v>2023-24</v>
      </c>
      <c r="B1" s="107" t="s">
        <v>57</v>
      </c>
      <c r="C1" s="107"/>
      <c r="D1" s="107"/>
      <c r="E1" s="107"/>
      <c r="F1" s="107"/>
      <c r="G1" s="107"/>
      <c r="H1" s="107"/>
      <c r="I1" s="107"/>
    </row>
    <row r="2" spans="1:13" ht="16.5" thickBot="1" x14ac:dyDescent="0.3">
      <c r="A2" s="119" t="str">
        <f>'Grades TK'!A2:F2</f>
        <v>January 8th- January 31st</v>
      </c>
      <c r="B2" s="119"/>
      <c r="C2" s="119"/>
      <c r="D2" s="119"/>
      <c r="E2" s="119"/>
      <c r="F2" s="119"/>
      <c r="G2" s="119"/>
      <c r="H2" s="119"/>
      <c r="I2" s="119"/>
    </row>
    <row r="3" spans="1:13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3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13" s="40" customFormat="1" ht="30" customHeight="1" x14ac:dyDescent="0.25">
      <c r="A5" s="2"/>
      <c r="B5" s="3"/>
      <c r="C5" s="120" t="s">
        <v>11</v>
      </c>
      <c r="D5" s="120"/>
      <c r="E5" s="24"/>
      <c r="F5" s="109" t="s">
        <v>35</v>
      </c>
      <c r="G5" s="120" t="s">
        <v>58</v>
      </c>
      <c r="H5" s="120"/>
      <c r="I5" s="120"/>
    </row>
    <row r="6" spans="1:13" s="40" customFormat="1" x14ac:dyDescent="0.25">
      <c r="A6" s="68" t="s">
        <v>32</v>
      </c>
      <c r="B6" s="7"/>
      <c r="C6" s="109">
        <v>40</v>
      </c>
      <c r="D6" s="8">
        <v>200</v>
      </c>
      <c r="E6" s="24"/>
      <c r="F6" s="9">
        <v>3</v>
      </c>
      <c r="G6" s="4"/>
      <c r="H6" s="9">
        <v>3</v>
      </c>
      <c r="I6" s="5"/>
    </row>
    <row r="7" spans="1:13" ht="17.100000000000001" customHeight="1" x14ac:dyDescent="0.25">
      <c r="A7" s="10"/>
      <c r="B7" s="11"/>
      <c r="C7" s="11" t="s">
        <v>17</v>
      </c>
      <c r="D7" s="11"/>
      <c r="E7" s="121"/>
      <c r="F7" s="12"/>
      <c r="G7" s="10"/>
      <c r="H7" s="10"/>
      <c r="I7" s="10"/>
    </row>
    <row r="8" spans="1:13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0" t="s">
        <v>5</v>
      </c>
      <c r="H8" s="10" t="s">
        <v>8</v>
      </c>
      <c r="I8" s="10" t="s">
        <v>10</v>
      </c>
    </row>
    <row r="9" spans="1:13" x14ac:dyDescent="0.25">
      <c r="A9" s="18">
        <f>'Grades TK'!A10</f>
        <v>45299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13" x14ac:dyDescent="0.25">
      <c r="A10" s="18" t="s">
        <v>55</v>
      </c>
      <c r="B10" s="25">
        <v>2</v>
      </c>
      <c r="C10" s="23"/>
      <c r="D10" s="13"/>
      <c r="E10" s="61"/>
      <c r="F10" s="14">
        <f t="shared" ref="F10:F24" si="0">IF(C10&gt;$C$6,(C10-$C$6)*$F$6,0)</f>
        <v>0</v>
      </c>
      <c r="G10" s="15">
        <f t="shared" ref="G10:G24" si="1">F10</f>
        <v>0</v>
      </c>
      <c r="H10" s="15"/>
      <c r="I10" s="15"/>
    </row>
    <row r="11" spans="1:13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13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13" x14ac:dyDescent="0.25">
      <c r="A13" s="18">
        <f>A9+1</f>
        <v>45300</v>
      </c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13" x14ac:dyDescent="0.25">
      <c r="A14" s="18" t="s">
        <v>56</v>
      </c>
      <c r="B14" s="25">
        <v>6</v>
      </c>
      <c r="C14" s="23"/>
      <c r="D14" s="13"/>
      <c r="E14" s="61"/>
      <c r="F14" s="14">
        <f t="shared" si="0"/>
        <v>0</v>
      </c>
      <c r="G14" s="15">
        <f t="shared" si="1"/>
        <v>0</v>
      </c>
      <c r="H14" s="15"/>
      <c r="I14" s="15"/>
    </row>
    <row r="15" spans="1:13" x14ac:dyDescent="0.25">
      <c r="A15" s="18"/>
      <c r="B15" s="25">
        <v>7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13" ht="13.9" customHeight="1" x14ac:dyDescent="0.25">
      <c r="A16" s="18"/>
      <c r="B16" s="25">
        <v>8</v>
      </c>
      <c r="C16" s="23"/>
      <c r="D16" s="13">
        <f>SUM(C9:C16)</f>
        <v>0</v>
      </c>
      <c r="E16" s="61"/>
      <c r="F16" s="14">
        <f t="shared" si="0"/>
        <v>0</v>
      </c>
      <c r="G16" s="15">
        <f t="shared" si="1"/>
        <v>0</v>
      </c>
      <c r="H16" s="15">
        <f>IF(D16&gt;$D$6,$H$6*(D16-$D$6),0)</f>
        <v>0</v>
      </c>
      <c r="I16" s="15">
        <f>IF(SUM(G9:G16)&gt;H16,SUM(G13:G16),H16)</f>
        <v>0</v>
      </c>
      <c r="M16" s="62"/>
    </row>
    <row r="17" spans="1:13" x14ac:dyDescent="0.25">
      <c r="A17" s="18">
        <f>A13+1</f>
        <v>45301</v>
      </c>
      <c r="B17" s="60">
        <v>1</v>
      </c>
      <c r="C17" s="111"/>
      <c r="D17" s="31"/>
      <c r="E17" s="31"/>
      <c r="F17" s="14">
        <f t="shared" si="0"/>
        <v>0</v>
      </c>
      <c r="G17" s="15">
        <f t="shared" si="1"/>
        <v>0</v>
      </c>
    </row>
    <row r="18" spans="1:13" x14ac:dyDescent="0.25">
      <c r="A18" s="31"/>
      <c r="B18" s="28">
        <v>2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</row>
    <row r="19" spans="1:13" x14ac:dyDescent="0.25">
      <c r="A19" s="18"/>
      <c r="B19" s="28">
        <v>3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</row>
    <row r="20" spans="1:13" x14ac:dyDescent="0.25">
      <c r="A20" s="18"/>
      <c r="B20" s="28">
        <v>4</v>
      </c>
      <c r="C20" s="23"/>
      <c r="D20" s="13"/>
      <c r="E20" s="61"/>
      <c r="F20" s="14">
        <f t="shared" si="0"/>
        <v>0</v>
      </c>
      <c r="G20" s="15">
        <f t="shared" si="1"/>
        <v>0</v>
      </c>
      <c r="H20" s="15"/>
      <c r="I20" s="15"/>
    </row>
    <row r="21" spans="1:13" x14ac:dyDescent="0.25">
      <c r="A21" s="18">
        <f>A17+1</f>
        <v>45302</v>
      </c>
      <c r="B21" s="28">
        <v>5</v>
      </c>
      <c r="C21" s="111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  <c r="M21" s="62"/>
    </row>
    <row r="22" spans="1:13" x14ac:dyDescent="0.25">
      <c r="A22" s="18"/>
      <c r="B22" s="28">
        <v>6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  <c r="M22" s="62"/>
    </row>
    <row r="23" spans="1:13" x14ac:dyDescent="0.25">
      <c r="A23" s="18"/>
      <c r="B23" s="28">
        <v>7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x14ac:dyDescent="0.25">
      <c r="A24" s="31"/>
      <c r="B24" s="28">
        <v>8</v>
      </c>
      <c r="C24" s="23"/>
      <c r="D24" s="13">
        <f>SUM(C17:C24)</f>
        <v>0</v>
      </c>
      <c r="E24" s="61"/>
      <c r="F24" s="14">
        <f t="shared" si="0"/>
        <v>0</v>
      </c>
      <c r="G24" s="15">
        <f t="shared" si="1"/>
        <v>0</v>
      </c>
      <c r="H24" s="15">
        <f>IF(D24&gt;$D$6,$H$6*(D24-$D$6),0)</f>
        <v>0</v>
      </c>
      <c r="I24" s="15">
        <f>IF(SUM(G17:G24)&gt;H24,SUM(G21:G24),H24)</f>
        <v>0</v>
      </c>
    </row>
    <row r="25" spans="1:13" x14ac:dyDescent="0.25">
      <c r="A25" s="18">
        <f>A21+1</f>
        <v>45303</v>
      </c>
      <c r="B25" s="60">
        <v>1</v>
      </c>
      <c r="C25" s="111"/>
      <c r="D25" s="13"/>
      <c r="E25" s="61"/>
      <c r="F25" s="14">
        <f>IF(C25&gt;$C$6,(C25-$C$6)*$F$6,0)</f>
        <v>0</v>
      </c>
      <c r="G25" s="15">
        <f>F25</f>
        <v>0</v>
      </c>
      <c r="H25" s="15"/>
      <c r="I25" s="15"/>
    </row>
    <row r="26" spans="1:13" x14ac:dyDescent="0.25">
      <c r="A26" s="18"/>
      <c r="B26" s="28">
        <v>2</v>
      </c>
      <c r="C26" s="23"/>
      <c r="D26" s="13"/>
      <c r="E26" s="61"/>
      <c r="F26" s="14">
        <f>IF(C26&gt;$C$6,(C26-$C$6)*$F$6,0)</f>
        <v>0</v>
      </c>
      <c r="G26" s="15">
        <f t="shared" ref="G26:G28" si="2">F26</f>
        <v>0</v>
      </c>
      <c r="H26" s="15"/>
      <c r="I26" s="15"/>
    </row>
    <row r="27" spans="1:13" x14ac:dyDescent="0.25">
      <c r="A27" s="18"/>
      <c r="B27" s="28">
        <v>3</v>
      </c>
      <c r="C27" s="23"/>
      <c r="D27" s="13"/>
      <c r="E27" s="61"/>
      <c r="F27" s="14">
        <f t="shared" ref="F27:F28" si="3">IF(C27&gt;$C$6,(C27-$C$6)*$F$6,0)</f>
        <v>0</v>
      </c>
      <c r="G27" s="15">
        <f t="shared" si="2"/>
        <v>0</v>
      </c>
      <c r="H27" s="15"/>
      <c r="I27" s="15"/>
      <c r="M27" s="62"/>
    </row>
    <row r="28" spans="1:13" x14ac:dyDescent="0.25">
      <c r="A28" s="18"/>
      <c r="B28" s="28">
        <v>4</v>
      </c>
      <c r="C28" s="23"/>
      <c r="D28" s="13"/>
      <c r="E28" s="61"/>
      <c r="F28" s="14">
        <f t="shared" si="3"/>
        <v>0</v>
      </c>
      <c r="G28" s="15">
        <f t="shared" si="2"/>
        <v>0</v>
      </c>
      <c r="H28" s="15"/>
      <c r="I28" s="15"/>
      <c r="M28" s="62"/>
    </row>
    <row r="29" spans="1:13" x14ac:dyDescent="0.25">
      <c r="A29" s="18">
        <f>A25+4</f>
        <v>45307</v>
      </c>
      <c r="B29" s="28">
        <v>5</v>
      </c>
      <c r="C29" s="111"/>
      <c r="D29" s="13"/>
      <c r="E29" s="61"/>
      <c r="F29" s="14">
        <f>IF(C29&gt;$C$6,(C29-$C$6)*$F$6,0)</f>
        <v>0</v>
      </c>
      <c r="G29" s="15">
        <f>F29</f>
        <v>0</v>
      </c>
      <c r="H29" s="15"/>
      <c r="I29" s="15"/>
    </row>
    <row r="30" spans="1:13" x14ac:dyDescent="0.25">
      <c r="A30" s="31"/>
      <c r="B30" s="28">
        <v>6</v>
      </c>
      <c r="C30" s="23"/>
      <c r="D30" s="13"/>
      <c r="E30" s="61"/>
      <c r="F30" s="14">
        <f>IF(C30&gt;$C$6,(C30-$C$6)*$F$6,0)</f>
        <v>0</v>
      </c>
      <c r="G30" s="15">
        <f t="shared" ref="G30:G32" si="4">F30</f>
        <v>0</v>
      </c>
      <c r="H30" s="15"/>
      <c r="I30" s="15"/>
    </row>
    <row r="31" spans="1:13" x14ac:dyDescent="0.25">
      <c r="A31" s="18"/>
      <c r="B31" s="28">
        <v>7</v>
      </c>
      <c r="C31" s="23"/>
      <c r="D31" s="13"/>
      <c r="E31" s="61"/>
      <c r="F31" s="14">
        <f t="shared" ref="F31:F32" si="5">IF(C31&gt;$C$6,(C31-$C$6)*$F$6,0)</f>
        <v>0</v>
      </c>
      <c r="G31" s="15">
        <f t="shared" si="4"/>
        <v>0</v>
      </c>
      <c r="H31" s="15"/>
      <c r="I31" s="15"/>
    </row>
    <row r="32" spans="1:13" x14ac:dyDescent="0.25">
      <c r="A32" s="18"/>
      <c r="B32" s="28">
        <v>8</v>
      </c>
      <c r="C32" s="23"/>
      <c r="D32" s="13">
        <f>SUM(C25:C32)</f>
        <v>0</v>
      </c>
      <c r="E32" s="61"/>
      <c r="F32" s="14">
        <f t="shared" si="5"/>
        <v>0</v>
      </c>
      <c r="G32" s="15">
        <f t="shared" si="4"/>
        <v>0</v>
      </c>
      <c r="H32" s="15">
        <f>IF(D32&gt;$D$6,$H$6*(D32-$D$6),0)</f>
        <v>0</v>
      </c>
      <c r="I32" s="15">
        <f>IF(SUM(G25:G32)&gt;H32,SUM(G29:G32),H32)</f>
        <v>0</v>
      </c>
    </row>
    <row r="33" spans="1:13" x14ac:dyDescent="0.25">
      <c r="A33" s="18">
        <f>A29+1</f>
        <v>45308</v>
      </c>
      <c r="B33" s="60">
        <v>1</v>
      </c>
      <c r="C33" s="111"/>
      <c r="D33" s="13"/>
      <c r="E33" s="61"/>
      <c r="F33" s="14">
        <f>IF(C33&gt;$C$6,(C33-$C$6)*$F$6,0)</f>
        <v>0</v>
      </c>
      <c r="G33" s="15">
        <f>F33</f>
        <v>0</v>
      </c>
      <c r="H33" s="15"/>
      <c r="I33" s="15"/>
    </row>
    <row r="34" spans="1:13" x14ac:dyDescent="0.25">
      <c r="A34" s="18"/>
      <c r="B34" s="28">
        <v>2</v>
      </c>
      <c r="C34" s="23"/>
      <c r="D34" s="13"/>
      <c r="E34" s="61"/>
      <c r="F34" s="14">
        <f>IF(C34&gt;$C$6,(C34-$C$6)*$F$6,0)</f>
        <v>0</v>
      </c>
      <c r="G34" s="15">
        <f t="shared" ref="G34:G36" si="6">F34</f>
        <v>0</v>
      </c>
      <c r="H34" s="15"/>
      <c r="I34" s="15"/>
    </row>
    <row r="35" spans="1:13" x14ac:dyDescent="0.25">
      <c r="A35" s="18"/>
      <c r="B35" s="28">
        <v>3</v>
      </c>
      <c r="C35" s="23"/>
      <c r="D35" s="13"/>
      <c r="E35" s="61"/>
      <c r="F35" s="14">
        <f t="shared" ref="F35:F36" si="7">IF(C35&gt;$C$6,(C35-$C$6)*$F$6,0)</f>
        <v>0</v>
      </c>
      <c r="G35" s="15">
        <f t="shared" si="6"/>
        <v>0</v>
      </c>
      <c r="H35" s="15"/>
      <c r="I35" s="15"/>
    </row>
    <row r="36" spans="1:13" x14ac:dyDescent="0.25">
      <c r="A36" s="31"/>
      <c r="B36" s="28">
        <v>4</v>
      </c>
      <c r="C36" s="23"/>
      <c r="D36" s="13"/>
      <c r="E36" s="61"/>
      <c r="F36" s="14">
        <f t="shared" si="7"/>
        <v>0</v>
      </c>
      <c r="G36" s="15">
        <f t="shared" si="6"/>
        <v>0</v>
      </c>
      <c r="H36" s="15"/>
      <c r="I36" s="15"/>
    </row>
    <row r="37" spans="1:13" x14ac:dyDescent="0.25">
      <c r="A37" s="18">
        <f>A33+1</f>
        <v>45309</v>
      </c>
      <c r="B37" s="28">
        <v>5</v>
      </c>
      <c r="C37" s="111"/>
      <c r="D37" s="13"/>
      <c r="E37" s="61"/>
      <c r="F37" s="14">
        <f>IF(C37&gt;$C$6,(C37-$C$6)*$F$6,0)</f>
        <v>0</v>
      </c>
      <c r="G37" s="15">
        <f>F37</f>
        <v>0</v>
      </c>
      <c r="H37" s="15"/>
      <c r="I37" s="15"/>
    </row>
    <row r="38" spans="1:13" x14ac:dyDescent="0.25">
      <c r="A38" s="18"/>
      <c r="B38" s="28">
        <v>6</v>
      </c>
      <c r="C38" s="23"/>
      <c r="D38" s="13"/>
      <c r="E38" s="61"/>
      <c r="F38" s="14">
        <f>IF(C38&gt;$C$6,(C38-$C$6)*$F$6,0)</f>
        <v>0</v>
      </c>
      <c r="G38" s="15">
        <f t="shared" ref="G38:G48" si="8">F38</f>
        <v>0</v>
      </c>
      <c r="H38" s="15"/>
      <c r="I38" s="15"/>
    </row>
    <row r="39" spans="1:13" x14ac:dyDescent="0.25">
      <c r="A39" s="18"/>
      <c r="B39" s="28">
        <v>7</v>
      </c>
      <c r="C39" s="23"/>
      <c r="D39" s="13"/>
      <c r="E39" s="61"/>
      <c r="F39" s="14">
        <f t="shared" ref="F39:F48" si="9">IF(C39&gt;$C$6,(C39-$C$6)*$F$6,0)</f>
        <v>0</v>
      </c>
      <c r="G39" s="15">
        <f t="shared" si="8"/>
        <v>0</v>
      </c>
      <c r="H39" s="15"/>
      <c r="I39" s="15"/>
    </row>
    <row r="40" spans="1:13" x14ac:dyDescent="0.25">
      <c r="A40" s="18"/>
      <c r="B40" s="28">
        <v>8</v>
      </c>
      <c r="C40" s="23"/>
      <c r="D40" s="13">
        <f>SUM(C33:C40)</f>
        <v>0</v>
      </c>
      <c r="E40" s="61"/>
      <c r="F40" s="14">
        <f t="shared" si="9"/>
        <v>0</v>
      </c>
      <c r="G40" s="15">
        <f t="shared" si="8"/>
        <v>0</v>
      </c>
      <c r="H40" s="15">
        <f>IF(D40&gt;$D$6,$H$6*(D40-$D$6),0)</f>
        <v>0</v>
      </c>
      <c r="I40" s="15">
        <f>IF(SUM(G37:G40)&gt;H40,SUM(G37:G40),H40)</f>
        <v>0</v>
      </c>
    </row>
    <row r="41" spans="1:13" x14ac:dyDescent="0.25">
      <c r="A41" s="18">
        <f>A37+1</f>
        <v>45310</v>
      </c>
      <c r="B41" s="60">
        <v>1</v>
      </c>
      <c r="C41" s="111"/>
      <c r="D41" s="31"/>
      <c r="E41" s="31"/>
      <c r="F41" s="14">
        <f t="shared" si="9"/>
        <v>0</v>
      </c>
      <c r="G41" s="15">
        <f t="shared" si="8"/>
        <v>0</v>
      </c>
    </row>
    <row r="42" spans="1:13" x14ac:dyDescent="0.25">
      <c r="A42" s="18"/>
      <c r="B42" s="28">
        <v>2</v>
      </c>
      <c r="C42" s="23"/>
      <c r="D42" s="13"/>
      <c r="E42" s="61"/>
      <c r="F42" s="14">
        <f t="shared" si="9"/>
        <v>0</v>
      </c>
      <c r="G42" s="15">
        <f t="shared" si="8"/>
        <v>0</v>
      </c>
      <c r="H42" s="15"/>
      <c r="I42" s="15"/>
    </row>
    <row r="43" spans="1:13" x14ac:dyDescent="0.25">
      <c r="A43" s="18"/>
      <c r="B43" s="28">
        <v>3</v>
      </c>
      <c r="C43" s="23"/>
      <c r="D43" s="13"/>
      <c r="E43" s="61"/>
      <c r="F43" s="14">
        <f t="shared" si="9"/>
        <v>0</v>
      </c>
      <c r="G43" s="15">
        <f t="shared" si="8"/>
        <v>0</v>
      </c>
      <c r="H43" s="15"/>
      <c r="I43" s="15"/>
    </row>
    <row r="44" spans="1:13" x14ac:dyDescent="0.25">
      <c r="A44" s="18"/>
      <c r="B44" s="28">
        <v>4</v>
      </c>
      <c r="C44" s="23"/>
      <c r="D44" s="13"/>
      <c r="E44" s="61"/>
      <c r="F44" s="14">
        <f t="shared" si="9"/>
        <v>0</v>
      </c>
      <c r="G44" s="15">
        <f t="shared" si="8"/>
        <v>0</v>
      </c>
      <c r="H44" s="15"/>
      <c r="I44" s="15"/>
    </row>
    <row r="45" spans="1:13" x14ac:dyDescent="0.25">
      <c r="A45" s="18">
        <f>A41+3</f>
        <v>45313</v>
      </c>
      <c r="B45" s="28">
        <v>5</v>
      </c>
      <c r="C45" s="111"/>
      <c r="D45" s="13"/>
      <c r="E45" s="61"/>
      <c r="F45" s="14">
        <f t="shared" si="9"/>
        <v>0</v>
      </c>
      <c r="G45" s="15">
        <f t="shared" si="8"/>
        <v>0</v>
      </c>
      <c r="H45" s="15"/>
      <c r="I45" s="15"/>
      <c r="M45" s="62"/>
    </row>
    <row r="46" spans="1:13" x14ac:dyDescent="0.25">
      <c r="A46" s="18"/>
      <c r="B46" s="28">
        <v>6</v>
      </c>
      <c r="C46" s="23"/>
      <c r="D46" s="13"/>
      <c r="E46" s="61"/>
      <c r="F46" s="14">
        <f t="shared" si="9"/>
        <v>0</v>
      </c>
      <c r="G46" s="15">
        <f t="shared" si="8"/>
        <v>0</v>
      </c>
      <c r="H46" s="15"/>
      <c r="I46" s="15"/>
      <c r="M46" s="62"/>
    </row>
    <row r="47" spans="1:13" x14ac:dyDescent="0.25">
      <c r="A47" s="18"/>
      <c r="B47" s="28">
        <v>7</v>
      </c>
      <c r="C47" s="23"/>
      <c r="D47" s="13"/>
      <c r="E47" s="61"/>
      <c r="F47" s="14">
        <f t="shared" si="9"/>
        <v>0</v>
      </c>
      <c r="G47" s="15">
        <f t="shared" si="8"/>
        <v>0</v>
      </c>
      <c r="H47" s="15"/>
      <c r="I47" s="15"/>
    </row>
    <row r="48" spans="1:13" x14ac:dyDescent="0.25">
      <c r="A48" s="18"/>
      <c r="B48" s="28">
        <v>8</v>
      </c>
      <c r="C48" s="23"/>
      <c r="D48" s="13">
        <f>SUM(C41:C48)</f>
        <v>0</v>
      </c>
      <c r="E48" s="61"/>
      <c r="F48" s="14">
        <f t="shared" si="9"/>
        <v>0</v>
      </c>
      <c r="G48" s="15">
        <f t="shared" si="8"/>
        <v>0</v>
      </c>
      <c r="H48" s="15">
        <f>IF(D48&gt;$D$6,$H$6*(D48-$D$6),0)</f>
        <v>0</v>
      </c>
      <c r="I48" s="15">
        <f>IF(SUM(G41:G48)&gt;H48,SUM(G45:G48),H48)</f>
        <v>0</v>
      </c>
    </row>
    <row r="49" spans="1:13" x14ac:dyDescent="0.25">
      <c r="A49" s="18">
        <f>A45+1</f>
        <v>45314</v>
      </c>
      <c r="B49" s="60">
        <v>1</v>
      </c>
      <c r="C49" s="111"/>
      <c r="D49" s="13"/>
      <c r="E49" s="61"/>
      <c r="F49" s="14">
        <f>IF(C49&gt;$C$6,(C49-$C$6)*$F$6,0)</f>
        <v>0</v>
      </c>
      <c r="G49" s="15">
        <f>F49</f>
        <v>0</v>
      </c>
      <c r="H49" s="15"/>
      <c r="I49" s="15"/>
    </row>
    <row r="50" spans="1:13" x14ac:dyDescent="0.25">
      <c r="A50" s="18"/>
      <c r="B50" s="28">
        <v>2</v>
      </c>
      <c r="C50" s="23"/>
      <c r="D50" s="13"/>
      <c r="E50" s="61"/>
      <c r="F50" s="14">
        <f>IF(C50&gt;$C$6,(C50-$C$6)*$F$6,0)</f>
        <v>0</v>
      </c>
      <c r="G50" s="15">
        <f t="shared" ref="G50:G52" si="10">F50</f>
        <v>0</v>
      </c>
      <c r="H50" s="15"/>
      <c r="I50" s="15"/>
    </row>
    <row r="51" spans="1:13" x14ac:dyDescent="0.25">
      <c r="A51" s="18"/>
      <c r="B51" s="28">
        <v>3</v>
      </c>
      <c r="C51" s="23"/>
      <c r="D51" s="13"/>
      <c r="E51" s="61"/>
      <c r="F51" s="14">
        <f t="shared" ref="F51:F52" si="11">IF(C51&gt;$C$6,(C51-$C$6)*$F$6,0)</f>
        <v>0</v>
      </c>
      <c r="G51" s="15">
        <f t="shared" si="10"/>
        <v>0</v>
      </c>
      <c r="H51" s="15"/>
      <c r="I51" s="15"/>
      <c r="M51" s="62"/>
    </row>
    <row r="52" spans="1:13" x14ac:dyDescent="0.25">
      <c r="A52" s="31"/>
      <c r="B52" s="28">
        <v>4</v>
      </c>
      <c r="C52" s="23"/>
      <c r="D52" s="13"/>
      <c r="E52" s="61"/>
      <c r="F52" s="14">
        <f t="shared" si="11"/>
        <v>0</v>
      </c>
      <c r="G52" s="15">
        <f t="shared" si="10"/>
        <v>0</v>
      </c>
      <c r="H52" s="15"/>
      <c r="I52" s="15"/>
      <c r="M52" s="62"/>
    </row>
    <row r="53" spans="1:13" x14ac:dyDescent="0.25">
      <c r="A53" s="18">
        <f>A49+1</f>
        <v>45315</v>
      </c>
      <c r="B53" s="28">
        <v>5</v>
      </c>
      <c r="C53" s="111"/>
      <c r="D53" s="13"/>
      <c r="E53" s="61"/>
      <c r="F53" s="14">
        <f>IF(C53&gt;$C$6,(C53-$C$6)*$F$6,0)</f>
        <v>0</v>
      </c>
      <c r="G53" s="15">
        <f>F53</f>
        <v>0</v>
      </c>
      <c r="H53" s="15"/>
      <c r="I53" s="15"/>
    </row>
    <row r="54" spans="1:13" x14ac:dyDescent="0.25">
      <c r="A54" s="18"/>
      <c r="B54" s="28">
        <v>6</v>
      </c>
      <c r="C54" s="23"/>
      <c r="D54" s="13"/>
      <c r="E54" s="61"/>
      <c r="F54" s="14">
        <f>IF(C54&gt;$C$6,(C54-$C$6)*$F$6,0)</f>
        <v>0</v>
      </c>
      <c r="G54" s="15">
        <f t="shared" ref="G54:G56" si="12">F54</f>
        <v>0</v>
      </c>
      <c r="H54" s="15"/>
      <c r="I54" s="15"/>
    </row>
    <row r="55" spans="1:13" x14ac:dyDescent="0.25">
      <c r="A55" s="18"/>
      <c r="B55" s="28">
        <v>7</v>
      </c>
      <c r="C55" s="23"/>
      <c r="D55" s="13"/>
      <c r="E55" s="61"/>
      <c r="F55" s="14">
        <f t="shared" ref="F55:F56" si="13">IF(C55&gt;$C$6,(C55-$C$6)*$F$6,0)</f>
        <v>0</v>
      </c>
      <c r="G55" s="15">
        <f t="shared" si="12"/>
        <v>0</v>
      </c>
      <c r="H55" s="15"/>
      <c r="I55" s="15"/>
    </row>
    <row r="56" spans="1:13" x14ac:dyDescent="0.25">
      <c r="A56" s="18"/>
      <c r="B56" s="28">
        <v>8</v>
      </c>
      <c r="C56" s="23"/>
      <c r="D56" s="13">
        <f>SUM(C49:C56)</f>
        <v>0</v>
      </c>
      <c r="E56" s="61"/>
      <c r="F56" s="14">
        <f t="shared" si="13"/>
        <v>0</v>
      </c>
      <c r="G56" s="15">
        <f t="shared" si="12"/>
        <v>0</v>
      </c>
      <c r="H56" s="15">
        <f>IF(D56&gt;$D$6,$H$6*(D56-$D$6),0)</f>
        <v>0</v>
      </c>
      <c r="I56" s="15">
        <f>IF(SUM(G49:G56)&gt;H56,SUM(G53:G56),H56)</f>
        <v>0</v>
      </c>
    </row>
    <row r="57" spans="1:13" x14ac:dyDescent="0.25">
      <c r="A57" s="18">
        <f>A53+1</f>
        <v>45316</v>
      </c>
      <c r="B57" s="60">
        <v>1</v>
      </c>
      <c r="C57" s="111"/>
      <c r="D57" s="13"/>
      <c r="E57" s="61"/>
      <c r="F57" s="14">
        <f>IF(C57&gt;$C$6,(C57-$C$6)*$F$6,0)</f>
        <v>0</v>
      </c>
      <c r="G57" s="15">
        <f>F57</f>
        <v>0</v>
      </c>
      <c r="H57" s="15"/>
      <c r="I57" s="15"/>
    </row>
    <row r="58" spans="1:13" x14ac:dyDescent="0.25">
      <c r="A58" s="18"/>
      <c r="B58" s="28">
        <v>2</v>
      </c>
      <c r="C58" s="23"/>
      <c r="D58" s="13"/>
      <c r="E58" s="61"/>
      <c r="F58" s="14">
        <f>IF(C58&gt;$C$6,(C58-$C$6)*$F$6,0)</f>
        <v>0</v>
      </c>
      <c r="G58" s="15">
        <f t="shared" ref="G58:G60" si="14">F58</f>
        <v>0</v>
      </c>
      <c r="H58" s="15"/>
      <c r="I58" s="15"/>
    </row>
    <row r="59" spans="1:13" x14ac:dyDescent="0.25">
      <c r="A59" s="18"/>
      <c r="B59" s="28">
        <v>3</v>
      </c>
      <c r="C59" s="23"/>
      <c r="D59" s="13"/>
      <c r="E59" s="61"/>
      <c r="F59" s="14">
        <f t="shared" ref="F59:F60" si="15">IF(C59&gt;$C$6,(C59-$C$6)*$F$6,0)</f>
        <v>0</v>
      </c>
      <c r="G59" s="15">
        <f t="shared" si="14"/>
        <v>0</v>
      </c>
      <c r="H59" s="15"/>
      <c r="I59" s="15"/>
    </row>
    <row r="60" spans="1:13" x14ac:dyDescent="0.25">
      <c r="A60" s="31"/>
      <c r="B60" s="28">
        <v>4</v>
      </c>
      <c r="C60" s="23"/>
      <c r="D60" s="13"/>
      <c r="E60" s="61"/>
      <c r="F60" s="14">
        <f t="shared" si="15"/>
        <v>0</v>
      </c>
      <c r="G60" s="15">
        <f t="shared" si="14"/>
        <v>0</v>
      </c>
      <c r="H60" s="15"/>
      <c r="I60" s="15"/>
    </row>
    <row r="61" spans="1:13" x14ac:dyDescent="0.25">
      <c r="A61" s="18">
        <f>A57+1</f>
        <v>45317</v>
      </c>
      <c r="B61" s="28">
        <v>5</v>
      </c>
      <c r="C61" s="111"/>
      <c r="D61" s="13"/>
      <c r="E61" s="61"/>
      <c r="F61" s="14">
        <f>IF(C61&gt;$C$6,(C61-$C$6)*$F$6,0)</f>
        <v>0</v>
      </c>
      <c r="G61" s="15">
        <f>F61</f>
        <v>0</v>
      </c>
      <c r="H61" s="15"/>
      <c r="I61" s="15"/>
    </row>
    <row r="62" spans="1:13" x14ac:dyDescent="0.25">
      <c r="A62" s="18"/>
      <c r="B62" s="28">
        <v>6</v>
      </c>
      <c r="C62" s="23"/>
      <c r="D62" s="13"/>
      <c r="E62" s="61"/>
      <c r="F62" s="14">
        <f>IF(C62&gt;$C$6,(C62-$C$6)*$F$6,0)</f>
        <v>0</v>
      </c>
      <c r="G62" s="15">
        <f t="shared" ref="G62:G64" si="16">F62</f>
        <v>0</v>
      </c>
      <c r="H62" s="15"/>
      <c r="I62" s="15"/>
    </row>
    <row r="63" spans="1:13" x14ac:dyDescent="0.25">
      <c r="A63" s="18"/>
      <c r="B63" s="28">
        <v>7</v>
      </c>
      <c r="C63" s="23"/>
      <c r="D63" s="13"/>
      <c r="E63" s="61"/>
      <c r="F63" s="14">
        <f t="shared" ref="F63" si="17">IF(C63&gt;$C$6,(C63-$C$6)*$F$6,0)</f>
        <v>0</v>
      </c>
      <c r="G63" s="15">
        <f t="shared" si="16"/>
        <v>0</v>
      </c>
      <c r="H63" s="15"/>
      <c r="I63" s="15"/>
    </row>
    <row r="64" spans="1:13" x14ac:dyDescent="0.25">
      <c r="A64" s="18"/>
      <c r="B64" s="28">
        <v>8</v>
      </c>
      <c r="C64" s="23"/>
      <c r="D64" s="13">
        <f>SUM(C57:C64)</f>
        <v>0</v>
      </c>
      <c r="E64" s="61"/>
      <c r="F64" s="14">
        <f>IF(C64&gt;$C$6,(C64-$C$6)*$F$6,0)</f>
        <v>0</v>
      </c>
      <c r="G64" s="15">
        <f t="shared" si="16"/>
        <v>0</v>
      </c>
      <c r="H64" s="15">
        <f>IF(D64&gt;$D$6,$H$6*(D64-$D$6),0)</f>
        <v>0</v>
      </c>
      <c r="I64" s="15">
        <f>IF(SUM(G57:G64)&gt;H64,SUM(G61:G64),H64)</f>
        <v>0</v>
      </c>
    </row>
    <row r="65" spans="1:13" x14ac:dyDescent="0.25">
      <c r="A65" s="18">
        <f>A61+3</f>
        <v>45320</v>
      </c>
      <c r="B65" s="60">
        <v>1</v>
      </c>
      <c r="C65" s="111"/>
      <c r="D65" s="13"/>
      <c r="E65" s="61"/>
      <c r="F65" s="14">
        <f>IF(C65&gt;$C$6,(C65-$C$6)*$F$6,0)</f>
        <v>0</v>
      </c>
      <c r="G65" s="15">
        <f t="shared" ref="G65:G76" si="18">F65</f>
        <v>0</v>
      </c>
      <c r="H65" s="15"/>
      <c r="I65" s="15"/>
    </row>
    <row r="66" spans="1:13" x14ac:dyDescent="0.25">
      <c r="A66" s="18"/>
      <c r="B66" s="28">
        <v>2</v>
      </c>
      <c r="C66" s="23"/>
      <c r="D66" s="13"/>
      <c r="E66" s="61"/>
      <c r="F66" s="14">
        <f t="shared" ref="F66:F76" si="19">IF(C66&gt;$C$6,(C66-$C$6)*$F$6,0)</f>
        <v>0</v>
      </c>
      <c r="G66" s="15">
        <f t="shared" si="18"/>
        <v>0</v>
      </c>
      <c r="H66" s="15"/>
      <c r="I66" s="15"/>
    </row>
    <row r="67" spans="1:13" x14ac:dyDescent="0.25">
      <c r="A67" s="18"/>
      <c r="B67" s="28">
        <v>3</v>
      </c>
      <c r="C67" s="23"/>
      <c r="D67" s="13"/>
      <c r="E67" s="61"/>
      <c r="F67" s="14">
        <f t="shared" si="19"/>
        <v>0</v>
      </c>
      <c r="G67" s="15">
        <f t="shared" si="18"/>
        <v>0</v>
      </c>
      <c r="H67" s="15"/>
      <c r="I67" s="15"/>
    </row>
    <row r="68" spans="1:13" x14ac:dyDescent="0.25">
      <c r="A68" s="31"/>
      <c r="B68" s="28">
        <v>4</v>
      </c>
      <c r="C68" s="23"/>
      <c r="D68" s="13"/>
      <c r="E68" s="61"/>
      <c r="F68" s="14">
        <f t="shared" si="19"/>
        <v>0</v>
      </c>
      <c r="G68" s="15">
        <f t="shared" si="18"/>
        <v>0</v>
      </c>
      <c r="H68" s="15"/>
      <c r="I68" s="15"/>
    </row>
    <row r="69" spans="1:13" x14ac:dyDescent="0.25">
      <c r="A69" s="18">
        <f>A65+1</f>
        <v>45321</v>
      </c>
      <c r="B69" s="28">
        <v>5</v>
      </c>
      <c r="C69" s="111"/>
      <c r="D69" s="31"/>
      <c r="E69" s="31"/>
      <c r="F69" s="14">
        <f t="shared" si="19"/>
        <v>0</v>
      </c>
      <c r="G69" s="15">
        <f t="shared" si="18"/>
        <v>0</v>
      </c>
    </row>
    <row r="70" spans="1:13" x14ac:dyDescent="0.25">
      <c r="A70" s="18"/>
      <c r="B70" s="28">
        <v>6</v>
      </c>
      <c r="C70" s="23"/>
      <c r="D70" s="13"/>
      <c r="E70" s="61"/>
      <c r="F70" s="14">
        <f t="shared" si="19"/>
        <v>0</v>
      </c>
      <c r="G70" s="15">
        <f t="shared" si="18"/>
        <v>0</v>
      </c>
      <c r="H70" s="15"/>
      <c r="I70" s="15"/>
    </row>
    <row r="71" spans="1:13" x14ac:dyDescent="0.25">
      <c r="A71" s="18"/>
      <c r="B71" s="28">
        <v>7</v>
      </c>
      <c r="C71" s="23"/>
      <c r="D71" s="13"/>
      <c r="E71" s="61"/>
      <c r="F71" s="14">
        <f t="shared" si="19"/>
        <v>0</v>
      </c>
      <c r="G71" s="15">
        <f t="shared" si="18"/>
        <v>0</v>
      </c>
      <c r="H71" s="15"/>
      <c r="I71" s="15"/>
    </row>
    <row r="72" spans="1:13" x14ac:dyDescent="0.25">
      <c r="A72" s="31"/>
      <c r="B72" s="28">
        <v>8</v>
      </c>
      <c r="C72" s="23"/>
      <c r="D72" s="13"/>
      <c r="E72" s="61"/>
      <c r="F72" s="14">
        <f>IF(C72&gt;$C$6,(C72-$C$6)*$F$6,0)</f>
        <v>0</v>
      </c>
      <c r="G72" s="15">
        <f t="shared" si="18"/>
        <v>0</v>
      </c>
      <c r="H72" s="15">
        <f>IF(D72&gt;$D$6,$H$6*(D72-$D$6),0)</f>
        <v>0</v>
      </c>
      <c r="I72" s="15">
        <f>IF(SUM(G65:G72)&gt;H72,SUM(G69:G72),H72)</f>
        <v>0</v>
      </c>
    </row>
    <row r="73" spans="1:13" x14ac:dyDescent="0.25">
      <c r="A73" s="18">
        <f>A69+1</f>
        <v>45322</v>
      </c>
      <c r="B73" s="60">
        <v>1</v>
      </c>
      <c r="C73" s="111"/>
      <c r="D73" s="13"/>
      <c r="E73" s="61"/>
      <c r="F73" s="14">
        <f t="shared" si="19"/>
        <v>0</v>
      </c>
      <c r="G73" s="15">
        <f t="shared" si="18"/>
        <v>0</v>
      </c>
      <c r="H73" s="15"/>
      <c r="I73" s="15"/>
      <c r="M73" s="62"/>
    </row>
    <row r="74" spans="1:13" x14ac:dyDescent="0.25">
      <c r="A74" s="18"/>
      <c r="B74" s="28">
        <v>2</v>
      </c>
      <c r="C74" s="23"/>
      <c r="D74" s="13"/>
      <c r="E74" s="61"/>
      <c r="F74" s="14">
        <f t="shared" si="19"/>
        <v>0</v>
      </c>
      <c r="G74" s="15">
        <f t="shared" si="18"/>
        <v>0</v>
      </c>
      <c r="H74" s="15"/>
      <c r="I74" s="15"/>
      <c r="M74" s="62"/>
    </row>
    <row r="75" spans="1:13" x14ac:dyDescent="0.25">
      <c r="A75" s="18"/>
      <c r="B75" s="28">
        <v>3</v>
      </c>
      <c r="C75" s="23"/>
      <c r="D75" s="13"/>
      <c r="E75" s="61"/>
      <c r="F75" s="14">
        <f t="shared" si="19"/>
        <v>0</v>
      </c>
      <c r="G75" s="15">
        <f t="shared" si="18"/>
        <v>0</v>
      </c>
      <c r="H75" s="15"/>
      <c r="I75" s="15"/>
    </row>
    <row r="76" spans="1:13" x14ac:dyDescent="0.25">
      <c r="A76" s="18"/>
      <c r="B76" s="28">
        <v>4</v>
      </c>
      <c r="C76" s="23"/>
      <c r="D76" s="13">
        <f>SUM(C69:C76)</f>
        <v>0</v>
      </c>
      <c r="E76" s="61"/>
      <c r="F76" s="14">
        <f t="shared" si="19"/>
        <v>0</v>
      </c>
      <c r="G76" s="15">
        <f t="shared" si="18"/>
        <v>0</v>
      </c>
      <c r="H76" s="15">
        <f>IF(D76&gt;$D$6,$H$6*(D76-$D$6),0)</f>
        <v>0</v>
      </c>
      <c r="I76" s="15">
        <f>IF(SUM(G73:G76)&gt;H76,SUM(G73:G76),H76)</f>
        <v>0</v>
      </c>
    </row>
    <row r="77" spans="1:13" ht="19.5" thickBot="1" x14ac:dyDescent="0.35">
      <c r="A77" s="92" t="s">
        <v>2</v>
      </c>
      <c r="B77" s="96"/>
      <c r="C77" s="97"/>
      <c r="D77" s="98"/>
      <c r="E77" s="98"/>
      <c r="F77" s="95"/>
      <c r="G77" s="99"/>
      <c r="H77" s="99"/>
      <c r="I77" s="100">
        <f>SUM(I9:I76)</f>
        <v>0</v>
      </c>
    </row>
    <row r="78" spans="1:13" ht="8.1" customHeight="1" thickTop="1" x14ac:dyDescent="0.25">
      <c r="A78" s="16"/>
      <c r="B78" s="1"/>
      <c r="C78" s="1"/>
      <c r="D78" s="1"/>
      <c r="E78" s="1"/>
      <c r="F78" s="1"/>
      <c r="G78" s="1"/>
      <c r="H78" s="1"/>
      <c r="I78" s="1"/>
    </row>
    <row r="79" spans="1:13" x14ac:dyDescent="0.25">
      <c r="A79" s="57" t="s">
        <v>19</v>
      </c>
      <c r="B79" s="1"/>
      <c r="C79" s="1"/>
      <c r="D79" s="1"/>
      <c r="E79" s="1"/>
      <c r="F79" s="1"/>
      <c r="G79" s="1"/>
      <c r="H79" s="1"/>
      <c r="I79" s="1"/>
    </row>
    <row r="80" spans="1:13" ht="8.1" customHeight="1" x14ac:dyDescent="0.25">
      <c r="A80" s="16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58" t="s">
        <v>21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59" t="s">
        <v>22</v>
      </c>
      <c r="B82" s="1"/>
      <c r="C82" s="1"/>
      <c r="D82" s="1"/>
      <c r="E82" s="1"/>
      <c r="F82" s="1"/>
      <c r="G82" s="1"/>
      <c r="H82" s="1"/>
      <c r="I82" s="1"/>
    </row>
    <row r="83" spans="1:9" ht="9.9499999999999993" customHeight="1" x14ac:dyDescent="0.25">
      <c r="A83" s="31"/>
      <c r="B83" s="31"/>
      <c r="D83" s="31"/>
      <c r="E83" s="31"/>
    </row>
    <row r="84" spans="1:9" x14ac:dyDescent="0.25">
      <c r="C84" s="34"/>
      <c r="D84" s="31"/>
      <c r="E84" s="31"/>
    </row>
    <row r="85" spans="1:9" x14ac:dyDescent="0.25">
      <c r="A85" s="44" t="s">
        <v>13</v>
      </c>
      <c r="B85" s="45"/>
      <c r="C85" s="46"/>
      <c r="D85" s="30"/>
      <c r="E85" s="47" t="s">
        <v>1</v>
      </c>
      <c r="F85" s="47"/>
    </row>
    <row r="86" spans="1:9" ht="9.9499999999999993" customHeight="1" x14ac:dyDescent="0.25">
      <c r="A86" s="31"/>
      <c r="B86" s="31"/>
      <c r="D86" s="31"/>
      <c r="E86" s="31"/>
    </row>
    <row r="87" spans="1:9" x14ac:dyDescent="0.25">
      <c r="A87" s="48"/>
      <c r="B87" s="49"/>
      <c r="C87" s="50"/>
      <c r="D87" s="31"/>
      <c r="E87" s="31"/>
    </row>
    <row r="88" spans="1:9" ht="17.25" x14ac:dyDescent="0.25">
      <c r="A88" s="44" t="s">
        <v>38</v>
      </c>
      <c r="B88" s="67"/>
      <c r="C88" s="67"/>
      <c r="D88" s="30"/>
      <c r="E88" s="47" t="s">
        <v>1</v>
      </c>
      <c r="F88" s="47"/>
    </row>
    <row r="89" spans="1:9" x14ac:dyDescent="0.25">
      <c r="A89" s="53"/>
      <c r="B89" s="54"/>
      <c r="C89" s="55"/>
      <c r="D89" s="30"/>
      <c r="E89" s="30"/>
      <c r="F89" s="30"/>
    </row>
    <row r="90" spans="1:9" ht="8.1" customHeight="1" x14ac:dyDescent="0.25">
      <c r="B90" s="31"/>
      <c r="D90" s="31"/>
      <c r="E90" s="31"/>
    </row>
    <row r="91" spans="1:9" x14ac:dyDescent="0.25">
      <c r="A91" s="31" t="s">
        <v>20</v>
      </c>
      <c r="B91" s="31"/>
      <c r="D91" s="31"/>
      <c r="E91" s="31"/>
    </row>
    <row r="92" spans="1:9" ht="18.75" x14ac:dyDescent="0.3">
      <c r="A92" s="122" t="str">
        <f>'[1]Grade K'!A34:F34</f>
        <v xml:space="preserve">   01-0000-0-1103-000-1110-1000-000-108</v>
      </c>
      <c r="B92" s="122"/>
      <c r="C92" s="122"/>
      <c r="D92" s="122"/>
      <c r="E92" s="122"/>
      <c r="F92" s="122"/>
      <c r="G92" s="122"/>
    </row>
  </sheetData>
  <mergeCells count="5">
    <mergeCell ref="A2:I2"/>
    <mergeCell ref="C5:D5"/>
    <mergeCell ref="G5:I5"/>
    <mergeCell ref="E7:E8"/>
    <mergeCell ref="A92:G9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126"/>
  <sheetViews>
    <sheetView view="pageBreakPreview" topLeftCell="A76" zoomScaleNormal="100" zoomScaleSheetLayoutView="100" workbookViewId="0">
      <selection activeCell="A105" sqref="A105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1.7109375" style="31" customWidth="1"/>
    <col min="10" max="16384" width="9.140625" style="31"/>
  </cols>
  <sheetData>
    <row r="1" spans="1:9" s="30" customFormat="1" ht="15.75" x14ac:dyDescent="0.25">
      <c r="A1" s="105" t="str">
        <f>'Grades 1-3'!A1</f>
        <v>2023-24</v>
      </c>
      <c r="B1" s="107" t="s">
        <v>49</v>
      </c>
      <c r="C1" s="107"/>
      <c r="D1" s="107"/>
      <c r="E1" s="107"/>
      <c r="F1" s="107"/>
      <c r="G1" s="107"/>
      <c r="H1" s="107"/>
      <c r="I1" s="107"/>
    </row>
    <row r="2" spans="1:9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  <c r="I2" s="119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x14ac:dyDescent="0.25">
      <c r="A5" s="2"/>
      <c r="B5" s="3"/>
      <c r="C5" s="120" t="s">
        <v>11</v>
      </c>
      <c r="D5" s="120"/>
      <c r="E5" s="24"/>
      <c r="F5" s="29" t="s">
        <v>24</v>
      </c>
      <c r="G5" s="120" t="s">
        <v>33</v>
      </c>
      <c r="H5" s="120"/>
      <c r="I5" s="120"/>
    </row>
    <row r="6" spans="1:9" s="40" customFormat="1" x14ac:dyDescent="0.25">
      <c r="A6" s="68" t="s">
        <v>0</v>
      </c>
      <c r="B6" s="7"/>
      <c r="C6" s="29">
        <v>35</v>
      </c>
      <c r="D6" s="8">
        <v>169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21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0" t="s">
        <v>5</v>
      </c>
      <c r="H8" s="10" t="s">
        <v>8</v>
      </c>
      <c r="I8" s="10" t="s">
        <v>10</v>
      </c>
    </row>
    <row r="9" spans="1:9" ht="13.5" customHeight="1" x14ac:dyDescent="0.25">
      <c r="A9" s="18">
        <f>'Grades 1-3'!A10</f>
        <v>45299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ht="13.5" customHeight="1" x14ac:dyDescent="0.25">
      <c r="A10" s="18"/>
      <c r="B10" s="25">
        <v>2</v>
      </c>
      <c r="C10" s="23"/>
      <c r="D10" s="13"/>
      <c r="E10" s="61"/>
      <c r="F10" s="14">
        <f t="shared" ref="F10:F38" si="0">IF(C10&gt;$C$6,(C10-$C$6)*$F$6,0)</f>
        <v>0</v>
      </c>
      <c r="G10" s="15">
        <f t="shared" ref="G10:G38" si="1">F10</f>
        <v>0</v>
      </c>
      <c r="H10" s="15"/>
      <c r="I10" s="15"/>
    </row>
    <row r="11" spans="1:9" ht="13.5" customHeight="1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ht="13.5" customHeight="1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ht="13.5" customHeight="1" x14ac:dyDescent="0.25">
      <c r="A13" s="18"/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9" ht="13.5" customHeight="1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>F14</f>
        <v>0</v>
      </c>
      <c r="H14" s="15">
        <f>IF(D14&gt;$D$6,$H$6*(D14-$D$6),0)</f>
        <v>0</v>
      </c>
      <c r="I14" s="15">
        <f>IF(SUM(G9:G14)&gt;H14,SUM(G9:G14),H14)</f>
        <v>0</v>
      </c>
    </row>
    <row r="15" spans="1:9" ht="13.5" customHeight="1" x14ac:dyDescent="0.25">
      <c r="A15" s="18">
        <f>'Grades 1-3'!A11</f>
        <v>45300</v>
      </c>
      <c r="B15" s="60">
        <f>IF($B$9&gt;0,$B$9,0)</f>
        <v>1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9" ht="13.5" customHeight="1" x14ac:dyDescent="0.25">
      <c r="A16" s="18"/>
      <c r="B16" s="28">
        <f>IF($B$10&gt;0,$B$10,0)</f>
        <v>2</v>
      </c>
      <c r="C16" s="23"/>
      <c r="D16" s="13"/>
      <c r="E16" s="61"/>
      <c r="F16" s="14">
        <f t="shared" si="0"/>
        <v>0</v>
      </c>
      <c r="G16" s="15">
        <f t="shared" si="1"/>
        <v>0</v>
      </c>
      <c r="H16" s="15"/>
      <c r="I16" s="15"/>
    </row>
    <row r="17" spans="1:13" ht="13.5" customHeight="1" x14ac:dyDescent="0.25">
      <c r="A17" s="18"/>
      <c r="B17" s="28">
        <f>IF($B$11&gt;0,$B$11,0)</f>
        <v>3</v>
      </c>
      <c r="C17" s="23"/>
      <c r="D17" s="13"/>
      <c r="E17" s="61"/>
      <c r="F17" s="14">
        <f t="shared" si="0"/>
        <v>0</v>
      </c>
      <c r="G17" s="15">
        <f t="shared" si="1"/>
        <v>0</v>
      </c>
      <c r="H17" s="15"/>
      <c r="I17" s="15"/>
    </row>
    <row r="18" spans="1:13" ht="13.5" customHeight="1" x14ac:dyDescent="0.25">
      <c r="A18" s="18"/>
      <c r="B18" s="28">
        <f>IF($B$12&gt;0,$B$12,0)</f>
        <v>4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  <c r="M18" s="62"/>
    </row>
    <row r="19" spans="1:13" ht="13.5" customHeight="1" x14ac:dyDescent="0.25">
      <c r="A19" s="18"/>
      <c r="B19" s="28">
        <f>IF($B$13&gt;0,$B$13,0)</f>
        <v>5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  <c r="M19" s="62"/>
    </row>
    <row r="20" spans="1:13" ht="13.5" customHeight="1" x14ac:dyDescent="0.25">
      <c r="A20" s="18"/>
      <c r="B20" s="69">
        <f>IF($B$14&gt;0,$B$14,0)</f>
        <v>6</v>
      </c>
      <c r="C20" s="23"/>
      <c r="D20" s="13">
        <f t="shared" ref="D20" si="2">SUM(C15:C20)</f>
        <v>0</v>
      </c>
      <c r="E20" s="61"/>
      <c r="F20" s="14">
        <f t="shared" si="0"/>
        <v>0</v>
      </c>
      <c r="G20" s="15">
        <f t="shared" si="1"/>
        <v>0</v>
      </c>
      <c r="H20" s="15">
        <f>IF(D20&gt;$D$6,$H$6*(D20-$D$6),0)</f>
        <v>0</v>
      </c>
      <c r="I20" s="15">
        <f t="shared" ref="I20" si="3">IF(SUM(G15:G20)&gt;H20,SUM(G15:G20),H20)</f>
        <v>0</v>
      </c>
    </row>
    <row r="21" spans="1:13" ht="13.5" customHeight="1" x14ac:dyDescent="0.25">
      <c r="A21" s="18">
        <f>'Grades 1-3'!A12</f>
        <v>45301</v>
      </c>
      <c r="B21" s="60">
        <f>IF($B$9&gt;0,$B$9,0)</f>
        <v>1</v>
      </c>
      <c r="C21" s="23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</row>
    <row r="22" spans="1:13" ht="13.5" customHeight="1" x14ac:dyDescent="0.25">
      <c r="A22" s="18"/>
      <c r="B22" s="28">
        <f>IF($B$10&gt;0,$B$10,0)</f>
        <v>2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</row>
    <row r="23" spans="1:13" ht="13.5" customHeight="1" x14ac:dyDescent="0.25">
      <c r="A23" s="18"/>
      <c r="B23" s="28">
        <f>IF($B$11&gt;0,$B$11,0)</f>
        <v>3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ht="13.5" customHeight="1" x14ac:dyDescent="0.25">
      <c r="A24" s="18"/>
      <c r="B24" s="28">
        <f>IF($B$12&gt;0,$B$12,0)</f>
        <v>4</v>
      </c>
      <c r="C24" s="23"/>
      <c r="D24" s="13"/>
      <c r="E24" s="61"/>
      <c r="F24" s="14">
        <f t="shared" si="0"/>
        <v>0</v>
      </c>
      <c r="G24" s="15">
        <f t="shared" si="1"/>
        <v>0</v>
      </c>
      <c r="H24" s="15"/>
      <c r="I24" s="15"/>
    </row>
    <row r="25" spans="1:13" ht="13.5" customHeight="1" x14ac:dyDescent="0.25">
      <c r="A25" s="18"/>
      <c r="B25" s="28">
        <f>IF($B$13&gt;0,$B$13,0)</f>
        <v>5</v>
      </c>
      <c r="C25" s="23"/>
      <c r="D25" s="13"/>
      <c r="E25" s="61"/>
      <c r="F25" s="14">
        <f t="shared" si="0"/>
        <v>0</v>
      </c>
      <c r="G25" s="15">
        <f t="shared" si="1"/>
        <v>0</v>
      </c>
      <c r="H25" s="15"/>
      <c r="I25" s="15"/>
    </row>
    <row r="26" spans="1:13" ht="13.5" customHeight="1" x14ac:dyDescent="0.25">
      <c r="A26" s="18"/>
      <c r="B26" s="69">
        <f>IF($B$14&gt;0,$B$14,0)</f>
        <v>6</v>
      </c>
      <c r="C26" s="23"/>
      <c r="D26" s="13">
        <f t="shared" ref="D26" si="4">SUM(C21:C26)</f>
        <v>0</v>
      </c>
      <c r="E26" s="61"/>
      <c r="F26" s="14">
        <f t="shared" si="0"/>
        <v>0</v>
      </c>
      <c r="G26" s="15">
        <f t="shared" si="1"/>
        <v>0</v>
      </c>
      <c r="H26" s="15">
        <f t="shared" ref="H26" si="5">IF(D26&gt;$D$6,$H$6*(D26-$D$6),0)</f>
        <v>0</v>
      </c>
      <c r="I26" s="15">
        <f t="shared" ref="I26" si="6">IF(SUM(G21:G26)&gt;H26,SUM(G21:G26),H26)</f>
        <v>0</v>
      </c>
    </row>
    <row r="27" spans="1:13" ht="13.5" customHeight="1" x14ac:dyDescent="0.25">
      <c r="A27" s="18">
        <f>A21+1</f>
        <v>45302</v>
      </c>
      <c r="B27" s="60">
        <f>IF($B$9&gt;0,$B$9,0)</f>
        <v>1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</row>
    <row r="28" spans="1:13" ht="13.5" customHeight="1" x14ac:dyDescent="0.25">
      <c r="A28" s="18"/>
      <c r="B28" s="28">
        <f>IF($B$10&gt;0,$B$10,0)</f>
        <v>2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</row>
    <row r="29" spans="1:13" ht="13.5" customHeight="1" x14ac:dyDescent="0.25">
      <c r="A29" s="18"/>
      <c r="B29" s="28">
        <f>IF($B$11&gt;0,$B$11,0)</f>
        <v>3</v>
      </c>
      <c r="C29" s="23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ht="13.5" customHeight="1" x14ac:dyDescent="0.25">
      <c r="A30" s="18"/>
      <c r="B30" s="28">
        <f>IF($B$12&gt;0,$B$12,0)</f>
        <v>4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</row>
    <row r="31" spans="1:13" ht="13.5" customHeight="1" x14ac:dyDescent="0.25">
      <c r="A31" s="18"/>
      <c r="B31" s="28">
        <f>IF($B$13&gt;0,$B$13,0)</f>
        <v>5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</row>
    <row r="32" spans="1:13" ht="13.5" customHeight="1" x14ac:dyDescent="0.25">
      <c r="A32" s="18"/>
      <c r="B32" s="69">
        <f>IF($B$14&gt;0,$B$14,0)</f>
        <v>6</v>
      </c>
      <c r="C32" s="23"/>
      <c r="D32" s="13">
        <f t="shared" ref="D32" si="7">SUM(C27:C32)</f>
        <v>0</v>
      </c>
      <c r="E32" s="61"/>
      <c r="F32" s="14">
        <f t="shared" si="0"/>
        <v>0</v>
      </c>
      <c r="G32" s="15">
        <f t="shared" si="1"/>
        <v>0</v>
      </c>
      <c r="H32" s="15">
        <f t="shared" ref="H32" si="8">IF(D32&gt;$D$6,$H$6*(D32-$D$6),0)</f>
        <v>0</v>
      </c>
      <c r="I32" s="15">
        <f t="shared" ref="I32" si="9">IF(SUM(G27:G32)&gt;H32,SUM(G27:G32),H32)</f>
        <v>0</v>
      </c>
    </row>
    <row r="33" spans="1:9" ht="13.5" customHeight="1" x14ac:dyDescent="0.25">
      <c r="A33" s="18">
        <f>'Grades 1-3'!A14</f>
        <v>45303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9" ht="13.5" customHeight="1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9" ht="13.5" customHeight="1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9" ht="13.5" customHeight="1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</row>
    <row r="37" spans="1:9" ht="13.5" customHeight="1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</row>
    <row r="38" spans="1:9" ht="13.5" customHeight="1" x14ac:dyDescent="0.25">
      <c r="A38" s="18"/>
      <c r="B38" s="69">
        <f>IF($B$14&gt;0,$B$14,0)</f>
        <v>6</v>
      </c>
      <c r="C38" s="23"/>
      <c r="D38" s="13">
        <f t="shared" ref="D38" si="10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1">IF(D38&gt;$D$6,$H$6*(D38-$D$6),0)</f>
        <v>0</v>
      </c>
      <c r="I38" s="15">
        <f t="shared" ref="I38" si="12">IF(SUM(G33:G38)&gt;H38,SUM(G33:G38),H38)</f>
        <v>0</v>
      </c>
    </row>
    <row r="39" spans="1:9" ht="13.5" customHeight="1" x14ac:dyDescent="0.25">
      <c r="A39" s="18">
        <f>'Grades 1-3'!A15</f>
        <v>45307</v>
      </c>
      <c r="B39" s="60">
        <f>IF($B$9&gt;0,$B$9,0)</f>
        <v>1</v>
      </c>
      <c r="C39" s="23"/>
      <c r="D39" s="13"/>
      <c r="E39" s="61"/>
      <c r="F39" s="14">
        <f t="shared" ref="F39:F44" si="13">IF(C39&gt;$C$6,(C39-$C$6)*$F$6,0)</f>
        <v>0</v>
      </c>
      <c r="G39" s="15">
        <f t="shared" ref="G39:G44" si="14">F39</f>
        <v>0</v>
      </c>
      <c r="H39" s="15"/>
      <c r="I39" s="15"/>
    </row>
    <row r="40" spans="1:9" ht="13.5" customHeight="1" x14ac:dyDescent="0.25">
      <c r="A40" s="18"/>
      <c r="B40" s="28">
        <f>IF($B$10&gt;0,$B$10,0)</f>
        <v>2</v>
      </c>
      <c r="C40" s="23"/>
      <c r="D40" s="13"/>
      <c r="E40" s="61"/>
      <c r="F40" s="14">
        <f t="shared" si="13"/>
        <v>0</v>
      </c>
      <c r="G40" s="15">
        <f t="shared" si="14"/>
        <v>0</v>
      </c>
      <c r="H40" s="15"/>
      <c r="I40" s="15"/>
    </row>
    <row r="41" spans="1:9" ht="13.5" customHeight="1" x14ac:dyDescent="0.25">
      <c r="A41" s="18"/>
      <c r="B41" s="28">
        <f>IF($B$11&gt;0,$B$11,0)</f>
        <v>3</v>
      </c>
      <c r="C41" s="23"/>
      <c r="D41" s="13"/>
      <c r="E41" s="61"/>
      <c r="F41" s="14">
        <f t="shared" si="13"/>
        <v>0</v>
      </c>
      <c r="G41" s="15">
        <f t="shared" si="14"/>
        <v>0</v>
      </c>
      <c r="H41" s="15"/>
      <c r="I41" s="15"/>
    </row>
    <row r="42" spans="1:9" ht="13.5" customHeight="1" x14ac:dyDescent="0.25">
      <c r="A42" s="18"/>
      <c r="B42" s="28">
        <f>IF($B$12&gt;0,$B$12,0)</f>
        <v>4</v>
      </c>
      <c r="C42" s="23"/>
      <c r="D42" s="13"/>
      <c r="E42" s="61"/>
      <c r="F42" s="14">
        <f t="shared" si="13"/>
        <v>0</v>
      </c>
      <c r="G42" s="15">
        <f t="shared" si="14"/>
        <v>0</v>
      </c>
      <c r="H42" s="15"/>
      <c r="I42" s="15"/>
    </row>
    <row r="43" spans="1:9" ht="13.5" customHeight="1" x14ac:dyDescent="0.25">
      <c r="A43" s="18"/>
      <c r="B43" s="28">
        <f>IF($B$13&gt;0,$B$13,0)</f>
        <v>5</v>
      </c>
      <c r="C43" s="23"/>
      <c r="D43" s="13"/>
      <c r="E43" s="61"/>
      <c r="F43" s="14">
        <f t="shared" si="13"/>
        <v>0</v>
      </c>
      <c r="G43" s="15">
        <f t="shared" si="14"/>
        <v>0</v>
      </c>
      <c r="H43" s="15"/>
      <c r="I43" s="15"/>
    </row>
    <row r="44" spans="1:9" ht="13.5" customHeight="1" x14ac:dyDescent="0.25">
      <c r="A44" s="18"/>
      <c r="B44" s="69">
        <f>IF($B$14&gt;0,$B$14,0)</f>
        <v>6</v>
      </c>
      <c r="C44" s="23"/>
      <c r="D44" s="13">
        <f t="shared" ref="D44" si="15">SUM(C39:C44)</f>
        <v>0</v>
      </c>
      <c r="E44" s="61"/>
      <c r="F44" s="14">
        <f t="shared" si="13"/>
        <v>0</v>
      </c>
      <c r="G44" s="15">
        <f t="shared" si="14"/>
        <v>0</v>
      </c>
      <c r="H44" s="15">
        <f t="shared" ref="H44" si="16">IF(D44&gt;$D$6,$H$6*(D44-$D$6),0)</f>
        <v>0</v>
      </c>
      <c r="I44" s="15">
        <f t="shared" ref="I44" si="17">IF(SUM(G39:G44)&gt;H44,SUM(G39:G44),H44)</f>
        <v>0</v>
      </c>
    </row>
    <row r="45" spans="1:9" ht="13.5" customHeight="1" x14ac:dyDescent="0.25">
      <c r="A45" s="18">
        <f>'Grades 1-3'!A16</f>
        <v>45308</v>
      </c>
      <c r="B45" s="60">
        <f>IF($B$9&gt;0,$B$9,0)</f>
        <v>1</v>
      </c>
      <c r="C45" s="23"/>
      <c r="D45" s="13"/>
      <c r="E45" s="61"/>
      <c r="F45" s="14">
        <f t="shared" ref="F45:F50" si="18">IF(C45&gt;$C$6,(C45-$C$6)*$F$6,0)</f>
        <v>0</v>
      </c>
      <c r="G45" s="15">
        <f t="shared" ref="G45:G50" si="19">F45</f>
        <v>0</v>
      </c>
      <c r="H45" s="15"/>
      <c r="I45" s="15"/>
    </row>
    <row r="46" spans="1:9" ht="13.5" customHeight="1" x14ac:dyDescent="0.25">
      <c r="A46" s="18"/>
      <c r="B46" s="28">
        <f>IF($B$10&gt;0,$B$10,0)</f>
        <v>2</v>
      </c>
      <c r="C46" s="23"/>
      <c r="D46" s="13"/>
      <c r="E46" s="61"/>
      <c r="F46" s="14">
        <f t="shared" si="18"/>
        <v>0</v>
      </c>
      <c r="G46" s="15">
        <f t="shared" si="19"/>
        <v>0</v>
      </c>
      <c r="H46" s="15"/>
      <c r="I46" s="15"/>
    </row>
    <row r="47" spans="1:9" ht="13.5" customHeight="1" x14ac:dyDescent="0.25">
      <c r="A47" s="18"/>
      <c r="B47" s="28">
        <f>IF($B$11&gt;0,$B$11,0)</f>
        <v>3</v>
      </c>
      <c r="C47" s="23"/>
      <c r="D47" s="13"/>
      <c r="E47" s="61"/>
      <c r="F47" s="14">
        <f t="shared" si="18"/>
        <v>0</v>
      </c>
      <c r="G47" s="15">
        <f t="shared" si="19"/>
        <v>0</v>
      </c>
      <c r="H47" s="15"/>
      <c r="I47" s="15"/>
    </row>
    <row r="48" spans="1:9" ht="13.5" customHeight="1" x14ac:dyDescent="0.25">
      <c r="A48" s="18"/>
      <c r="B48" s="28">
        <f>IF($B$12&gt;0,$B$12,0)</f>
        <v>4</v>
      </c>
      <c r="C48" s="23"/>
      <c r="D48" s="13"/>
      <c r="E48" s="61"/>
      <c r="F48" s="14">
        <f t="shared" si="18"/>
        <v>0</v>
      </c>
      <c r="G48" s="15">
        <f t="shared" si="19"/>
        <v>0</v>
      </c>
      <c r="H48" s="15"/>
      <c r="I48" s="15"/>
    </row>
    <row r="49" spans="1:9" ht="13.5" customHeight="1" x14ac:dyDescent="0.25">
      <c r="A49" s="18"/>
      <c r="B49" s="28">
        <f>IF($B$13&gt;0,$B$13,0)</f>
        <v>5</v>
      </c>
      <c r="C49" s="23"/>
      <c r="D49" s="13"/>
      <c r="E49" s="61"/>
      <c r="F49" s="14">
        <f t="shared" si="18"/>
        <v>0</v>
      </c>
      <c r="G49" s="15">
        <f t="shared" si="19"/>
        <v>0</v>
      </c>
      <c r="H49" s="15"/>
      <c r="I49" s="15"/>
    </row>
    <row r="50" spans="1:9" ht="13.5" customHeight="1" x14ac:dyDescent="0.25">
      <c r="A50" s="18"/>
      <c r="B50" s="69">
        <f>IF($B$14&gt;0,$B$14,0)</f>
        <v>6</v>
      </c>
      <c r="C50" s="23"/>
      <c r="D50" s="13">
        <f t="shared" ref="D50" si="20">SUM(C45:C50)</f>
        <v>0</v>
      </c>
      <c r="E50" s="61"/>
      <c r="F50" s="14">
        <f t="shared" si="18"/>
        <v>0</v>
      </c>
      <c r="G50" s="15">
        <f t="shared" si="19"/>
        <v>0</v>
      </c>
      <c r="H50" s="15">
        <f t="shared" ref="H50" si="21">IF(D50&gt;$D$6,$H$6*(D50-$D$6),0)</f>
        <v>0</v>
      </c>
      <c r="I50" s="15">
        <f t="shared" ref="I50" si="22">IF(SUM(G45:G50)&gt;H50,SUM(G45:G50),H50)</f>
        <v>0</v>
      </c>
    </row>
    <row r="51" spans="1:9" ht="13.5" customHeight="1" x14ac:dyDescent="0.25">
      <c r="A51" s="18">
        <f>'Grades 1-3'!A17</f>
        <v>45309</v>
      </c>
      <c r="B51" s="60">
        <f>IF($B$9&gt;0,$B$9,0)</f>
        <v>1</v>
      </c>
      <c r="C51" s="23"/>
      <c r="D51" s="13"/>
      <c r="E51" s="61"/>
      <c r="F51" s="14">
        <f t="shared" ref="F51:F56" si="23">IF(C51&gt;$C$6,(C51-$C$6)*$F$6,0)</f>
        <v>0</v>
      </c>
      <c r="G51" s="15">
        <f t="shared" ref="G51:G56" si="24">F51</f>
        <v>0</v>
      </c>
      <c r="H51" s="15"/>
      <c r="I51" s="15"/>
    </row>
    <row r="52" spans="1:9" ht="13.5" customHeight="1" x14ac:dyDescent="0.25">
      <c r="A52" s="18"/>
      <c r="B52" s="28">
        <f>IF($B$10&gt;0,$B$10,0)</f>
        <v>2</v>
      </c>
      <c r="C52" s="23"/>
      <c r="D52" s="13"/>
      <c r="E52" s="61"/>
      <c r="F52" s="14">
        <f t="shared" si="23"/>
        <v>0</v>
      </c>
      <c r="G52" s="15">
        <f t="shared" si="24"/>
        <v>0</v>
      </c>
      <c r="H52" s="15"/>
      <c r="I52" s="15"/>
    </row>
    <row r="53" spans="1:9" ht="13.5" customHeight="1" x14ac:dyDescent="0.25">
      <c r="A53" s="18"/>
      <c r="B53" s="28">
        <f>IF($B$11&gt;0,$B$11,0)</f>
        <v>3</v>
      </c>
      <c r="C53" s="23"/>
      <c r="D53" s="13"/>
      <c r="E53" s="61"/>
      <c r="F53" s="14">
        <f t="shared" si="23"/>
        <v>0</v>
      </c>
      <c r="G53" s="15">
        <f t="shared" si="24"/>
        <v>0</v>
      </c>
      <c r="H53" s="15"/>
      <c r="I53" s="15"/>
    </row>
    <row r="54" spans="1:9" ht="13.5" customHeight="1" x14ac:dyDescent="0.25">
      <c r="A54" s="18"/>
      <c r="B54" s="28">
        <f>IF($B$12&gt;0,$B$12,0)</f>
        <v>4</v>
      </c>
      <c r="C54" s="23"/>
      <c r="D54" s="13"/>
      <c r="E54" s="61"/>
      <c r="F54" s="14">
        <f t="shared" si="23"/>
        <v>0</v>
      </c>
      <c r="G54" s="15">
        <f t="shared" si="24"/>
        <v>0</v>
      </c>
      <c r="H54" s="15"/>
      <c r="I54" s="15"/>
    </row>
    <row r="55" spans="1:9" ht="13.5" customHeight="1" x14ac:dyDescent="0.25">
      <c r="A55" s="18"/>
      <c r="B55" s="28">
        <f>IF($B$13&gt;0,$B$13,0)</f>
        <v>5</v>
      </c>
      <c r="C55" s="23"/>
      <c r="D55" s="13"/>
      <c r="E55" s="61"/>
      <c r="F55" s="14">
        <f t="shared" si="23"/>
        <v>0</v>
      </c>
      <c r="G55" s="15">
        <f t="shared" si="24"/>
        <v>0</v>
      </c>
      <c r="H55" s="15"/>
      <c r="I55" s="15"/>
    </row>
    <row r="56" spans="1:9" ht="13.5" customHeight="1" x14ac:dyDescent="0.25">
      <c r="A56" s="18"/>
      <c r="B56" s="69">
        <f>IF($B$14&gt;0,$B$14,0)</f>
        <v>6</v>
      </c>
      <c r="C56" s="23"/>
      <c r="D56" s="13">
        <f t="shared" ref="D56" si="25">SUM(C51:C56)</f>
        <v>0</v>
      </c>
      <c r="E56" s="61"/>
      <c r="F56" s="14">
        <f t="shared" si="23"/>
        <v>0</v>
      </c>
      <c r="G56" s="15">
        <f t="shared" si="24"/>
        <v>0</v>
      </c>
      <c r="H56" s="15">
        <f t="shared" ref="H56" si="26">IF(D56&gt;$D$6,$H$6*(D56-$D$6),0)</f>
        <v>0</v>
      </c>
      <c r="I56" s="15">
        <f t="shared" ref="I56" si="27">IF(SUM(G51:G56)&gt;H56,SUM(G51:G56),H56)</f>
        <v>0</v>
      </c>
    </row>
    <row r="57" spans="1:9" ht="13.5" customHeight="1" x14ac:dyDescent="0.25">
      <c r="A57" s="18">
        <f>'Grades 1-3'!A18</f>
        <v>45310</v>
      </c>
      <c r="B57" s="60">
        <f>IF($B$9&gt;0,$B$9,0)</f>
        <v>1</v>
      </c>
      <c r="C57" s="23"/>
      <c r="D57" s="13"/>
      <c r="E57" s="61"/>
      <c r="F57" s="14">
        <f t="shared" ref="F57:F62" si="28">IF(C57&gt;$C$6,(C57-$C$6)*$F$6,0)</f>
        <v>0</v>
      </c>
      <c r="G57" s="15">
        <f t="shared" ref="G57:G62" si="29">F57</f>
        <v>0</v>
      </c>
      <c r="H57" s="15"/>
      <c r="I57" s="15"/>
    </row>
    <row r="58" spans="1:9" ht="13.5" customHeight="1" x14ac:dyDescent="0.25">
      <c r="A58" s="18"/>
      <c r="B58" s="28">
        <f>IF($B$10&gt;0,$B$10,0)</f>
        <v>2</v>
      </c>
      <c r="C58" s="23"/>
      <c r="D58" s="13"/>
      <c r="E58" s="61"/>
      <c r="F58" s="14">
        <f t="shared" si="28"/>
        <v>0</v>
      </c>
      <c r="G58" s="15">
        <f t="shared" si="29"/>
        <v>0</v>
      </c>
      <c r="H58" s="15"/>
      <c r="I58" s="15"/>
    </row>
    <row r="59" spans="1:9" ht="13.5" customHeight="1" x14ac:dyDescent="0.25">
      <c r="A59" s="18"/>
      <c r="B59" s="28">
        <f>IF($B$11&gt;0,$B$11,0)</f>
        <v>3</v>
      </c>
      <c r="C59" s="23"/>
      <c r="D59" s="13"/>
      <c r="E59" s="61"/>
      <c r="F59" s="14">
        <f t="shared" si="28"/>
        <v>0</v>
      </c>
      <c r="G59" s="15">
        <f t="shared" si="29"/>
        <v>0</v>
      </c>
      <c r="H59" s="15"/>
      <c r="I59" s="15"/>
    </row>
    <row r="60" spans="1:9" ht="13.5" customHeight="1" x14ac:dyDescent="0.25">
      <c r="A60" s="18"/>
      <c r="B60" s="28">
        <f>IF($B$12&gt;0,$B$12,0)</f>
        <v>4</v>
      </c>
      <c r="C60" s="23"/>
      <c r="D60" s="13"/>
      <c r="E60" s="61"/>
      <c r="F60" s="14">
        <f t="shared" si="28"/>
        <v>0</v>
      </c>
      <c r="G60" s="15">
        <f t="shared" si="29"/>
        <v>0</v>
      </c>
      <c r="H60" s="15"/>
      <c r="I60" s="15"/>
    </row>
    <row r="61" spans="1:9" ht="13.5" customHeight="1" x14ac:dyDescent="0.25">
      <c r="A61" s="18"/>
      <c r="B61" s="28">
        <f>IF($B$13&gt;0,$B$13,0)</f>
        <v>5</v>
      </c>
      <c r="C61" s="23"/>
      <c r="D61" s="13"/>
      <c r="E61" s="61"/>
      <c r="F61" s="14">
        <f t="shared" si="28"/>
        <v>0</v>
      </c>
      <c r="G61" s="15">
        <f t="shared" si="29"/>
        <v>0</v>
      </c>
      <c r="H61" s="15"/>
      <c r="I61" s="15"/>
    </row>
    <row r="62" spans="1:9" ht="13.5" customHeight="1" x14ac:dyDescent="0.25">
      <c r="A62" s="18"/>
      <c r="B62" s="69">
        <f>IF($B$14&gt;0,$B$14,0)</f>
        <v>6</v>
      </c>
      <c r="C62" s="23"/>
      <c r="D62" s="13">
        <f t="shared" ref="D62" si="30">SUM(C57:C62)</f>
        <v>0</v>
      </c>
      <c r="E62" s="61"/>
      <c r="F62" s="14">
        <f t="shared" si="28"/>
        <v>0</v>
      </c>
      <c r="G62" s="15">
        <f t="shared" si="29"/>
        <v>0</v>
      </c>
      <c r="H62" s="15">
        <f t="shared" ref="H62" si="31">IF(D62&gt;$D$6,$H$6*(D62-$D$6),0)</f>
        <v>0</v>
      </c>
      <c r="I62" s="15">
        <f t="shared" ref="I62" si="32">IF(SUM(G57:G62)&gt;H62,SUM(G57:G62),H62)</f>
        <v>0</v>
      </c>
    </row>
    <row r="63" spans="1:9" ht="13.5" customHeight="1" x14ac:dyDescent="0.25">
      <c r="A63" s="18">
        <f>'Grades 1-3'!A19</f>
        <v>45313</v>
      </c>
      <c r="B63" s="60">
        <f>IF($B$9&gt;0,$B$9,0)</f>
        <v>1</v>
      </c>
      <c r="C63" s="23"/>
      <c r="D63" s="13"/>
      <c r="E63" s="61"/>
      <c r="F63" s="14">
        <f t="shared" ref="F63:F68" si="33">IF(C63&gt;$C$6,(C63-$C$6)*$F$6,0)</f>
        <v>0</v>
      </c>
      <c r="G63" s="15">
        <f t="shared" ref="G63:G68" si="34">F63</f>
        <v>0</v>
      </c>
      <c r="H63" s="15"/>
      <c r="I63" s="15"/>
    </row>
    <row r="64" spans="1:9" ht="13.5" customHeight="1" x14ac:dyDescent="0.25">
      <c r="A64" s="18"/>
      <c r="B64" s="28">
        <f>IF($B$10&gt;0,$B$10,0)</f>
        <v>2</v>
      </c>
      <c r="C64" s="23"/>
      <c r="D64" s="13"/>
      <c r="E64" s="61"/>
      <c r="F64" s="14">
        <f t="shared" si="33"/>
        <v>0</v>
      </c>
      <c r="G64" s="15">
        <f t="shared" si="34"/>
        <v>0</v>
      </c>
      <c r="H64" s="15"/>
      <c r="I64" s="15"/>
    </row>
    <row r="65" spans="1:9" ht="13.5" customHeight="1" x14ac:dyDescent="0.25">
      <c r="A65" s="18"/>
      <c r="B65" s="28">
        <f>IF($B$11&gt;0,$B$11,0)</f>
        <v>3</v>
      </c>
      <c r="C65" s="23"/>
      <c r="D65" s="13"/>
      <c r="E65" s="61"/>
      <c r="F65" s="14">
        <f t="shared" si="33"/>
        <v>0</v>
      </c>
      <c r="G65" s="15">
        <f t="shared" si="34"/>
        <v>0</v>
      </c>
      <c r="H65" s="15"/>
      <c r="I65" s="15"/>
    </row>
    <row r="66" spans="1:9" ht="13.5" customHeight="1" x14ac:dyDescent="0.25">
      <c r="A66" s="18"/>
      <c r="B66" s="28">
        <f>IF($B$12&gt;0,$B$12,0)</f>
        <v>4</v>
      </c>
      <c r="C66" s="23"/>
      <c r="D66" s="13"/>
      <c r="E66" s="61"/>
      <c r="F66" s="14">
        <f t="shared" si="33"/>
        <v>0</v>
      </c>
      <c r="G66" s="15">
        <f t="shared" si="34"/>
        <v>0</v>
      </c>
      <c r="H66" s="15"/>
      <c r="I66" s="15"/>
    </row>
    <row r="67" spans="1:9" ht="13.5" customHeight="1" x14ac:dyDescent="0.25">
      <c r="A67" s="18"/>
      <c r="B67" s="28">
        <f>IF($B$13&gt;0,$B$13,0)</f>
        <v>5</v>
      </c>
      <c r="C67" s="23"/>
      <c r="D67" s="13"/>
      <c r="E67" s="61"/>
      <c r="F67" s="14">
        <f t="shared" si="33"/>
        <v>0</v>
      </c>
      <c r="G67" s="15">
        <f t="shared" si="34"/>
        <v>0</v>
      </c>
      <c r="H67" s="15"/>
      <c r="I67" s="15"/>
    </row>
    <row r="68" spans="1:9" ht="13.5" customHeight="1" x14ac:dyDescent="0.25">
      <c r="A68" s="18"/>
      <c r="B68" s="69">
        <f>IF($B$14&gt;0,$B$14,0)</f>
        <v>6</v>
      </c>
      <c r="C68" s="23"/>
      <c r="D68" s="13">
        <f t="shared" ref="D68" si="35">SUM(C63:C68)</f>
        <v>0</v>
      </c>
      <c r="E68" s="61"/>
      <c r="F68" s="14">
        <f t="shared" si="33"/>
        <v>0</v>
      </c>
      <c r="G68" s="15">
        <f t="shared" si="34"/>
        <v>0</v>
      </c>
      <c r="H68" s="15">
        <f t="shared" ref="H68" si="36">IF(D68&gt;$D$6,$H$6*(D68-$D$6),0)</f>
        <v>0</v>
      </c>
      <c r="I68" s="15">
        <f t="shared" ref="I68" si="37">IF(SUM(G63:G68)&gt;H68,SUM(G63:G68),H68)</f>
        <v>0</v>
      </c>
    </row>
    <row r="69" spans="1:9" ht="13.5" customHeight="1" x14ac:dyDescent="0.25">
      <c r="A69" s="18">
        <f>'Grades 1-3'!A20</f>
        <v>45314</v>
      </c>
      <c r="B69" s="60">
        <f>IF($B$9&gt;0,$B$9,0)</f>
        <v>1</v>
      </c>
      <c r="C69" s="23"/>
      <c r="D69" s="13"/>
      <c r="E69" s="61"/>
      <c r="F69" s="14">
        <f t="shared" ref="F69:F74" si="38">IF(C69&gt;$C$6,(C69-$C$6)*$F$6,0)</f>
        <v>0</v>
      </c>
      <c r="G69" s="15">
        <f t="shared" ref="G69:G74" si="39">F69</f>
        <v>0</v>
      </c>
      <c r="H69" s="15"/>
      <c r="I69" s="15"/>
    </row>
    <row r="70" spans="1:9" ht="13.5" customHeight="1" x14ac:dyDescent="0.25">
      <c r="A70" s="18"/>
      <c r="B70" s="28">
        <f>IF($B$10&gt;0,$B$10,0)</f>
        <v>2</v>
      </c>
      <c r="C70" s="23"/>
      <c r="D70" s="13"/>
      <c r="E70" s="61"/>
      <c r="F70" s="14">
        <f t="shared" si="38"/>
        <v>0</v>
      </c>
      <c r="G70" s="15">
        <f t="shared" si="39"/>
        <v>0</v>
      </c>
      <c r="H70" s="15"/>
      <c r="I70" s="15"/>
    </row>
    <row r="71" spans="1:9" ht="13.5" customHeight="1" x14ac:dyDescent="0.25">
      <c r="A71" s="18"/>
      <c r="B71" s="28">
        <f>IF($B$11&gt;0,$B$11,0)</f>
        <v>3</v>
      </c>
      <c r="C71" s="23"/>
      <c r="D71" s="13"/>
      <c r="E71" s="61"/>
      <c r="F71" s="14">
        <f t="shared" si="38"/>
        <v>0</v>
      </c>
      <c r="G71" s="15">
        <f t="shared" si="39"/>
        <v>0</v>
      </c>
      <c r="H71" s="15"/>
      <c r="I71" s="15"/>
    </row>
    <row r="72" spans="1:9" ht="13.5" customHeight="1" x14ac:dyDescent="0.25">
      <c r="A72" s="18"/>
      <c r="B72" s="28">
        <f>IF($B$12&gt;0,$B$12,0)</f>
        <v>4</v>
      </c>
      <c r="C72" s="23"/>
      <c r="D72" s="13"/>
      <c r="E72" s="61"/>
      <c r="F72" s="14">
        <f t="shared" si="38"/>
        <v>0</v>
      </c>
      <c r="G72" s="15">
        <f t="shared" si="39"/>
        <v>0</v>
      </c>
      <c r="H72" s="15"/>
      <c r="I72" s="15"/>
    </row>
    <row r="73" spans="1:9" ht="13.5" customHeight="1" x14ac:dyDescent="0.25">
      <c r="A73" s="18"/>
      <c r="B73" s="28">
        <f>IF($B$13&gt;0,$B$13,0)</f>
        <v>5</v>
      </c>
      <c r="C73" s="23"/>
      <c r="D73" s="13"/>
      <c r="E73" s="61"/>
      <c r="F73" s="14">
        <f t="shared" si="38"/>
        <v>0</v>
      </c>
      <c r="G73" s="15">
        <f t="shared" si="39"/>
        <v>0</v>
      </c>
      <c r="H73" s="15"/>
      <c r="I73" s="15"/>
    </row>
    <row r="74" spans="1:9" ht="13.5" customHeight="1" x14ac:dyDescent="0.25">
      <c r="A74" s="18"/>
      <c r="B74" s="69">
        <f>IF($B$14&gt;0,$B$14,0)</f>
        <v>6</v>
      </c>
      <c r="C74" s="23"/>
      <c r="D74" s="13">
        <f t="shared" ref="D74" si="40">SUM(C69:C74)</f>
        <v>0</v>
      </c>
      <c r="E74" s="61"/>
      <c r="F74" s="14">
        <f t="shared" si="38"/>
        <v>0</v>
      </c>
      <c r="G74" s="15">
        <f t="shared" si="39"/>
        <v>0</v>
      </c>
      <c r="H74" s="15">
        <f t="shared" ref="H74" si="41">IF(D74&gt;$D$6,$H$6*(D74-$D$6),0)</f>
        <v>0</v>
      </c>
      <c r="I74" s="15">
        <f t="shared" ref="I74" si="42">IF(SUM(G69:G74)&gt;H74,SUM(G69:G74),H74)</f>
        <v>0</v>
      </c>
    </row>
    <row r="75" spans="1:9" ht="13.5" customHeight="1" x14ac:dyDescent="0.25">
      <c r="A75" s="18">
        <f>'Grades 1-3'!A21</f>
        <v>45315</v>
      </c>
      <c r="B75" s="60">
        <f>IF($B$9&gt;0,$B$9,0)</f>
        <v>1</v>
      </c>
      <c r="C75" s="23"/>
      <c r="D75" s="13"/>
      <c r="E75" s="61"/>
      <c r="F75" s="14">
        <f t="shared" ref="F75:F80" si="43">IF(C75&gt;$C$6,(C75-$C$6)*$F$6,0)</f>
        <v>0</v>
      </c>
      <c r="G75" s="15">
        <f t="shared" ref="G75:G80" si="44">F75</f>
        <v>0</v>
      </c>
      <c r="H75" s="15"/>
      <c r="I75" s="15"/>
    </row>
    <row r="76" spans="1:9" ht="13.5" customHeight="1" x14ac:dyDescent="0.25">
      <c r="A76" s="18"/>
      <c r="B76" s="28">
        <f>IF($B$10&gt;0,$B$10,0)</f>
        <v>2</v>
      </c>
      <c r="C76" s="23"/>
      <c r="D76" s="13"/>
      <c r="E76" s="61"/>
      <c r="F76" s="14">
        <f t="shared" si="43"/>
        <v>0</v>
      </c>
      <c r="G76" s="15">
        <f t="shared" si="44"/>
        <v>0</v>
      </c>
      <c r="H76" s="15"/>
      <c r="I76" s="15"/>
    </row>
    <row r="77" spans="1:9" ht="13.5" customHeight="1" x14ac:dyDescent="0.25">
      <c r="A77" s="18"/>
      <c r="B77" s="28">
        <f>IF($B$11&gt;0,$B$11,0)</f>
        <v>3</v>
      </c>
      <c r="C77" s="23"/>
      <c r="D77" s="13"/>
      <c r="E77" s="61"/>
      <c r="F77" s="14">
        <f t="shared" si="43"/>
        <v>0</v>
      </c>
      <c r="G77" s="15">
        <f t="shared" si="44"/>
        <v>0</v>
      </c>
      <c r="H77" s="15"/>
      <c r="I77" s="15"/>
    </row>
    <row r="78" spans="1:9" ht="13.5" customHeight="1" x14ac:dyDescent="0.25">
      <c r="A78" s="18"/>
      <c r="B78" s="28">
        <f>IF($B$12&gt;0,$B$12,0)</f>
        <v>4</v>
      </c>
      <c r="C78" s="23"/>
      <c r="D78" s="13"/>
      <c r="E78" s="61"/>
      <c r="F78" s="14">
        <f t="shared" si="43"/>
        <v>0</v>
      </c>
      <c r="G78" s="15">
        <f t="shared" si="44"/>
        <v>0</v>
      </c>
      <c r="H78" s="15"/>
      <c r="I78" s="15"/>
    </row>
    <row r="79" spans="1:9" ht="13.5" customHeight="1" x14ac:dyDescent="0.25">
      <c r="A79" s="18"/>
      <c r="B79" s="28">
        <f>IF($B$13&gt;0,$B$13,0)</f>
        <v>5</v>
      </c>
      <c r="C79" s="23"/>
      <c r="D79" s="13"/>
      <c r="E79" s="61"/>
      <c r="F79" s="14">
        <f t="shared" si="43"/>
        <v>0</v>
      </c>
      <c r="G79" s="15">
        <f t="shared" si="44"/>
        <v>0</v>
      </c>
      <c r="H79" s="15"/>
      <c r="I79" s="15"/>
    </row>
    <row r="80" spans="1:9" ht="13.5" customHeight="1" x14ac:dyDescent="0.25">
      <c r="A80" s="18"/>
      <c r="B80" s="69">
        <f>IF($B$14&gt;0,$B$14,0)</f>
        <v>6</v>
      </c>
      <c r="C80" s="23"/>
      <c r="D80" s="13">
        <f t="shared" ref="D80" si="45">SUM(C75:C80)</f>
        <v>0</v>
      </c>
      <c r="E80" s="61"/>
      <c r="F80" s="14">
        <f t="shared" si="43"/>
        <v>0</v>
      </c>
      <c r="G80" s="15">
        <f t="shared" si="44"/>
        <v>0</v>
      </c>
      <c r="H80" s="15">
        <f t="shared" ref="H80" si="46">IF(D80&gt;$D$6,$H$6*(D80-$D$6),0)</f>
        <v>0</v>
      </c>
      <c r="I80" s="15">
        <f t="shared" ref="I80" si="47">IF(SUM(G75:G80)&gt;H80,SUM(G75:G80),H80)</f>
        <v>0</v>
      </c>
    </row>
    <row r="81" spans="1:9" ht="13.5" customHeight="1" x14ac:dyDescent="0.25">
      <c r="A81" s="18">
        <f>'Grades 1-3'!A22</f>
        <v>45316</v>
      </c>
      <c r="B81" s="60">
        <f>IF($B$9&gt;0,$B$9,0)</f>
        <v>1</v>
      </c>
      <c r="C81" s="23"/>
      <c r="D81" s="13"/>
      <c r="E81" s="61"/>
      <c r="F81" s="14">
        <f t="shared" ref="F81:F86" si="48">IF(C81&gt;$C$6,(C81-$C$6)*$F$6,0)</f>
        <v>0</v>
      </c>
      <c r="G81" s="15">
        <f t="shared" ref="G81:G86" si="49">F81</f>
        <v>0</v>
      </c>
      <c r="H81" s="15"/>
      <c r="I81" s="15"/>
    </row>
    <row r="82" spans="1:9" ht="13.5" customHeight="1" x14ac:dyDescent="0.25">
      <c r="A82" s="18"/>
      <c r="B82" s="28">
        <f>IF($B$10&gt;0,$B$10,0)</f>
        <v>2</v>
      </c>
      <c r="C82" s="23"/>
      <c r="D82" s="13"/>
      <c r="E82" s="61"/>
      <c r="F82" s="14">
        <f t="shared" si="48"/>
        <v>0</v>
      </c>
      <c r="G82" s="15">
        <f t="shared" si="49"/>
        <v>0</v>
      </c>
      <c r="H82" s="15"/>
      <c r="I82" s="15"/>
    </row>
    <row r="83" spans="1:9" ht="13.5" customHeight="1" x14ac:dyDescent="0.25">
      <c r="A83" s="18"/>
      <c r="B83" s="28">
        <f>IF($B$11&gt;0,$B$11,0)</f>
        <v>3</v>
      </c>
      <c r="C83" s="23"/>
      <c r="D83" s="13"/>
      <c r="E83" s="61"/>
      <c r="F83" s="14">
        <f t="shared" si="48"/>
        <v>0</v>
      </c>
      <c r="G83" s="15">
        <f t="shared" si="49"/>
        <v>0</v>
      </c>
      <c r="H83" s="15"/>
      <c r="I83" s="15"/>
    </row>
    <row r="84" spans="1:9" ht="13.5" customHeight="1" x14ac:dyDescent="0.25">
      <c r="A84" s="18"/>
      <c r="B84" s="28">
        <f>IF($B$12&gt;0,$B$12,0)</f>
        <v>4</v>
      </c>
      <c r="C84" s="23"/>
      <c r="D84" s="13"/>
      <c r="E84" s="61"/>
      <c r="F84" s="14">
        <f t="shared" si="48"/>
        <v>0</v>
      </c>
      <c r="G84" s="15">
        <f t="shared" si="49"/>
        <v>0</v>
      </c>
      <c r="H84" s="15"/>
      <c r="I84" s="15"/>
    </row>
    <row r="85" spans="1:9" ht="13.5" customHeight="1" x14ac:dyDescent="0.25">
      <c r="A85" s="18"/>
      <c r="B85" s="28">
        <f>IF($B$13&gt;0,$B$13,0)</f>
        <v>5</v>
      </c>
      <c r="C85" s="23"/>
      <c r="D85" s="13"/>
      <c r="E85" s="61"/>
      <c r="F85" s="14">
        <f t="shared" si="48"/>
        <v>0</v>
      </c>
      <c r="G85" s="15">
        <f t="shared" si="49"/>
        <v>0</v>
      </c>
      <c r="H85" s="15"/>
      <c r="I85" s="15"/>
    </row>
    <row r="86" spans="1:9" ht="13.5" customHeight="1" x14ac:dyDescent="0.25">
      <c r="A86" s="18"/>
      <c r="B86" s="69">
        <f>IF($B$14&gt;0,$B$14,0)</f>
        <v>6</v>
      </c>
      <c r="C86" s="23"/>
      <c r="D86" s="13">
        <f t="shared" ref="D86" si="50">SUM(C81:C86)</f>
        <v>0</v>
      </c>
      <c r="E86" s="61"/>
      <c r="F86" s="14">
        <f t="shared" si="48"/>
        <v>0</v>
      </c>
      <c r="G86" s="15">
        <f t="shared" si="49"/>
        <v>0</v>
      </c>
      <c r="H86" s="15">
        <f t="shared" ref="H86" si="51">IF(D86&gt;$D$6,$H$6*(D86-$D$6),0)</f>
        <v>0</v>
      </c>
      <c r="I86" s="15">
        <f t="shared" ref="I86" si="52">IF(SUM(G81:G86)&gt;H86,SUM(G81:G86),H86)</f>
        <v>0</v>
      </c>
    </row>
    <row r="87" spans="1:9" ht="13.5" customHeight="1" x14ac:dyDescent="0.25">
      <c r="A87" s="18">
        <f>'Grades 1-3'!A23</f>
        <v>45317</v>
      </c>
      <c r="B87" s="60">
        <f>IF($B$9&gt;0,$B$9,0)</f>
        <v>1</v>
      </c>
      <c r="C87" s="23"/>
      <c r="D87" s="13"/>
      <c r="E87" s="61"/>
      <c r="F87" s="14">
        <f t="shared" ref="F87:F92" si="53">IF(C87&gt;$C$6,(C87-$C$6)*$F$6,0)</f>
        <v>0</v>
      </c>
      <c r="G87" s="15">
        <f t="shared" ref="G87:G92" si="54">F87</f>
        <v>0</v>
      </c>
      <c r="H87" s="15"/>
      <c r="I87" s="15"/>
    </row>
    <row r="88" spans="1:9" ht="13.5" customHeight="1" x14ac:dyDescent="0.25">
      <c r="A88" s="18"/>
      <c r="B88" s="28">
        <f>IF($B$10&gt;0,$B$10,0)</f>
        <v>2</v>
      </c>
      <c r="C88" s="23"/>
      <c r="D88" s="13"/>
      <c r="E88" s="61"/>
      <c r="F88" s="14">
        <f t="shared" si="53"/>
        <v>0</v>
      </c>
      <c r="G88" s="15">
        <f t="shared" si="54"/>
        <v>0</v>
      </c>
      <c r="H88" s="15"/>
      <c r="I88" s="15"/>
    </row>
    <row r="89" spans="1:9" ht="13.5" customHeight="1" x14ac:dyDescent="0.25">
      <c r="A89" s="18"/>
      <c r="B89" s="28">
        <f>IF($B$11&gt;0,$B$11,0)</f>
        <v>3</v>
      </c>
      <c r="C89" s="23"/>
      <c r="D89" s="13"/>
      <c r="E89" s="61"/>
      <c r="F89" s="14">
        <f t="shared" si="53"/>
        <v>0</v>
      </c>
      <c r="G89" s="15">
        <f t="shared" si="54"/>
        <v>0</v>
      </c>
      <c r="H89" s="15"/>
      <c r="I89" s="15"/>
    </row>
    <row r="90" spans="1:9" ht="13.5" customHeight="1" x14ac:dyDescent="0.25">
      <c r="A90" s="18"/>
      <c r="B90" s="28">
        <f>IF($B$12&gt;0,$B$12,0)</f>
        <v>4</v>
      </c>
      <c r="C90" s="23"/>
      <c r="D90" s="13"/>
      <c r="E90" s="61"/>
      <c r="F90" s="14">
        <f t="shared" si="53"/>
        <v>0</v>
      </c>
      <c r="G90" s="15">
        <f t="shared" si="54"/>
        <v>0</v>
      </c>
      <c r="H90" s="15"/>
      <c r="I90" s="15"/>
    </row>
    <row r="91" spans="1:9" ht="13.5" customHeight="1" x14ac:dyDescent="0.25">
      <c r="A91" s="18"/>
      <c r="B91" s="28">
        <f>IF($B$13&gt;0,$B$13,0)</f>
        <v>5</v>
      </c>
      <c r="C91" s="23"/>
      <c r="D91" s="13"/>
      <c r="E91" s="61"/>
      <c r="F91" s="14">
        <f t="shared" si="53"/>
        <v>0</v>
      </c>
      <c r="G91" s="15">
        <f t="shared" si="54"/>
        <v>0</v>
      </c>
      <c r="H91" s="15"/>
      <c r="I91" s="15"/>
    </row>
    <row r="92" spans="1:9" ht="13.5" customHeight="1" x14ac:dyDescent="0.25">
      <c r="A92" s="18"/>
      <c r="B92" s="69">
        <f>IF($B$14&gt;0,$B$14,0)</f>
        <v>6</v>
      </c>
      <c r="C92" s="23"/>
      <c r="D92" s="13">
        <f t="shared" ref="D92" si="55">SUM(C87:C92)</f>
        <v>0</v>
      </c>
      <c r="E92" s="61"/>
      <c r="F92" s="14">
        <f t="shared" si="53"/>
        <v>0</v>
      </c>
      <c r="G92" s="15">
        <f t="shared" si="54"/>
        <v>0</v>
      </c>
      <c r="H92" s="15">
        <f t="shared" ref="H92" si="56">IF(D92&gt;$D$6,$H$6*(D92-$D$6),0)</f>
        <v>0</v>
      </c>
      <c r="I92" s="15">
        <f t="shared" ref="I92" si="57">IF(SUM(G87:G92)&gt;H92,SUM(G87:G92),H92)</f>
        <v>0</v>
      </c>
    </row>
    <row r="93" spans="1:9" ht="13.5" customHeight="1" x14ac:dyDescent="0.25">
      <c r="A93" s="18">
        <f>'Grades 1-3'!A24</f>
        <v>45320</v>
      </c>
      <c r="B93" s="60">
        <f>IF($B$9&gt;0,$B$9,0)</f>
        <v>1</v>
      </c>
      <c r="C93" s="23"/>
      <c r="D93" s="13"/>
      <c r="E93" s="61"/>
      <c r="F93" s="14">
        <f t="shared" ref="F93:F98" si="58">IF(C93&gt;$C$6,(C93-$C$6)*$F$6,0)</f>
        <v>0</v>
      </c>
      <c r="G93" s="15">
        <f t="shared" ref="G93:G98" si="59">F93</f>
        <v>0</v>
      </c>
      <c r="H93" s="15"/>
      <c r="I93" s="15"/>
    </row>
    <row r="94" spans="1:9" ht="13.5" customHeight="1" x14ac:dyDescent="0.25">
      <c r="A94" s="18"/>
      <c r="B94" s="28">
        <f>IF($B$10&gt;0,$B$10,0)</f>
        <v>2</v>
      </c>
      <c r="C94" s="23"/>
      <c r="D94" s="13"/>
      <c r="E94" s="61"/>
      <c r="F94" s="14">
        <f t="shared" si="58"/>
        <v>0</v>
      </c>
      <c r="G94" s="15">
        <f t="shared" si="59"/>
        <v>0</v>
      </c>
      <c r="H94" s="15"/>
      <c r="I94" s="15"/>
    </row>
    <row r="95" spans="1:9" ht="13.5" customHeight="1" x14ac:dyDescent="0.25">
      <c r="A95" s="18"/>
      <c r="B95" s="28">
        <f>IF($B$11&gt;0,$B$11,0)</f>
        <v>3</v>
      </c>
      <c r="C95" s="23"/>
      <c r="D95" s="13"/>
      <c r="E95" s="61"/>
      <c r="F95" s="14">
        <f t="shared" si="58"/>
        <v>0</v>
      </c>
      <c r="G95" s="15">
        <f t="shared" si="59"/>
        <v>0</v>
      </c>
      <c r="H95" s="15"/>
      <c r="I95" s="15"/>
    </row>
    <row r="96" spans="1:9" ht="13.5" customHeight="1" x14ac:dyDescent="0.25">
      <c r="A96" s="18"/>
      <c r="B96" s="28">
        <f>IF($B$12&gt;0,$B$12,0)</f>
        <v>4</v>
      </c>
      <c r="C96" s="23"/>
      <c r="D96" s="13"/>
      <c r="E96" s="61"/>
      <c r="F96" s="14">
        <f t="shared" si="58"/>
        <v>0</v>
      </c>
      <c r="G96" s="15">
        <f t="shared" si="59"/>
        <v>0</v>
      </c>
      <c r="H96" s="15"/>
      <c r="I96" s="15"/>
    </row>
    <row r="97" spans="1:9" ht="13.5" customHeight="1" x14ac:dyDescent="0.25">
      <c r="A97" s="18"/>
      <c r="B97" s="28">
        <f>IF($B$13&gt;0,$B$13,0)</f>
        <v>5</v>
      </c>
      <c r="C97" s="23"/>
      <c r="D97" s="13"/>
      <c r="E97" s="61"/>
      <c r="F97" s="14">
        <f t="shared" si="58"/>
        <v>0</v>
      </c>
      <c r="G97" s="15">
        <f t="shared" si="59"/>
        <v>0</v>
      </c>
      <c r="H97" s="15"/>
      <c r="I97" s="15"/>
    </row>
    <row r="98" spans="1:9" ht="13.5" customHeight="1" x14ac:dyDescent="0.25">
      <c r="A98" s="18"/>
      <c r="B98" s="69">
        <f>IF($B$14&gt;0,$B$14,0)</f>
        <v>6</v>
      </c>
      <c r="C98" s="23"/>
      <c r="D98" s="13">
        <f t="shared" ref="D98" si="60">SUM(C93:C98)</f>
        <v>0</v>
      </c>
      <c r="E98" s="61"/>
      <c r="F98" s="14">
        <f t="shared" si="58"/>
        <v>0</v>
      </c>
      <c r="G98" s="15">
        <f t="shared" si="59"/>
        <v>0</v>
      </c>
      <c r="H98" s="15">
        <f t="shared" ref="H98" si="61">IF(D98&gt;$D$6,$H$6*(D98-$D$6),0)</f>
        <v>0</v>
      </c>
      <c r="I98" s="15">
        <f t="shared" ref="I98" si="62">IF(SUM(G93:G98)&gt;H98,SUM(G93:G98),H98)</f>
        <v>0</v>
      </c>
    </row>
    <row r="99" spans="1:9" ht="13.5" customHeight="1" x14ac:dyDescent="0.25">
      <c r="A99" s="18">
        <f>'Grades 1-3'!A25</f>
        <v>45321</v>
      </c>
      <c r="B99" s="60">
        <f>IF($B$9&gt;0,$B$9,0)</f>
        <v>1</v>
      </c>
      <c r="C99" s="23"/>
      <c r="D99" s="13"/>
      <c r="E99" s="61"/>
      <c r="F99" s="14">
        <f t="shared" ref="F99:F104" si="63">IF(C99&gt;$C$6,(C99-$C$6)*$F$6,0)</f>
        <v>0</v>
      </c>
      <c r="G99" s="15">
        <f t="shared" ref="G99:G104" si="64">F99</f>
        <v>0</v>
      </c>
      <c r="H99" s="15"/>
      <c r="I99" s="15"/>
    </row>
    <row r="100" spans="1:9" ht="13.5" customHeight="1" x14ac:dyDescent="0.25">
      <c r="A100" s="18"/>
      <c r="B100" s="28">
        <f>IF($B$10&gt;0,$B$10,0)</f>
        <v>2</v>
      </c>
      <c r="C100" s="23"/>
      <c r="D100" s="13"/>
      <c r="E100" s="61"/>
      <c r="F100" s="14">
        <f t="shared" si="63"/>
        <v>0</v>
      </c>
      <c r="G100" s="15">
        <f t="shared" si="64"/>
        <v>0</v>
      </c>
      <c r="H100" s="15"/>
      <c r="I100" s="15"/>
    </row>
    <row r="101" spans="1:9" ht="13.5" customHeight="1" x14ac:dyDescent="0.25">
      <c r="A101" s="18"/>
      <c r="B101" s="28">
        <f>IF($B$11&gt;0,$B$11,0)</f>
        <v>3</v>
      </c>
      <c r="C101" s="23"/>
      <c r="D101" s="13"/>
      <c r="E101" s="61"/>
      <c r="F101" s="14">
        <f t="shared" si="63"/>
        <v>0</v>
      </c>
      <c r="G101" s="15">
        <f t="shared" si="64"/>
        <v>0</v>
      </c>
      <c r="H101" s="15"/>
      <c r="I101" s="15"/>
    </row>
    <row r="102" spans="1:9" ht="13.5" customHeight="1" x14ac:dyDescent="0.25">
      <c r="A102" s="18"/>
      <c r="B102" s="28">
        <f>IF($B$12&gt;0,$B$12,0)</f>
        <v>4</v>
      </c>
      <c r="C102" s="23"/>
      <c r="D102" s="13"/>
      <c r="E102" s="61"/>
      <c r="F102" s="14">
        <f t="shared" si="63"/>
        <v>0</v>
      </c>
      <c r="G102" s="15">
        <f t="shared" si="64"/>
        <v>0</v>
      </c>
      <c r="H102" s="15"/>
      <c r="I102" s="15"/>
    </row>
    <row r="103" spans="1:9" ht="13.5" customHeight="1" x14ac:dyDescent="0.25">
      <c r="A103" s="18"/>
      <c r="B103" s="28">
        <f>IF($B$13&gt;0,$B$13,0)</f>
        <v>5</v>
      </c>
      <c r="C103" s="23"/>
      <c r="D103" s="13"/>
      <c r="E103" s="61"/>
      <c r="F103" s="14">
        <f t="shared" si="63"/>
        <v>0</v>
      </c>
      <c r="G103" s="15">
        <f t="shared" si="64"/>
        <v>0</v>
      </c>
      <c r="H103" s="15"/>
      <c r="I103" s="15"/>
    </row>
    <row r="104" spans="1:9" ht="13.5" customHeight="1" x14ac:dyDescent="0.25">
      <c r="A104" s="18"/>
      <c r="B104" s="69">
        <f>IF($B$14&gt;0,$B$14,0)</f>
        <v>6</v>
      </c>
      <c r="C104" s="23"/>
      <c r="D104" s="13">
        <f t="shared" ref="D104" si="65">SUM(C99:C104)</f>
        <v>0</v>
      </c>
      <c r="E104" s="61"/>
      <c r="F104" s="14">
        <f t="shared" si="63"/>
        <v>0</v>
      </c>
      <c r="G104" s="15">
        <f t="shared" si="64"/>
        <v>0</v>
      </c>
      <c r="H104" s="15">
        <f t="shared" ref="H104" si="66">IF(D104&gt;$D$6,$H$6*(D104-$D$6),0)</f>
        <v>0</v>
      </c>
      <c r="I104" s="15">
        <f t="shared" ref="I104" si="67">IF(SUM(G99:G104)&gt;H104,SUM(G99:G104),H104)</f>
        <v>0</v>
      </c>
    </row>
    <row r="105" spans="1:9" ht="13.5" customHeight="1" x14ac:dyDescent="0.25">
      <c r="A105" s="18">
        <f>'Grades 1-3'!A26</f>
        <v>45322</v>
      </c>
      <c r="B105" s="60">
        <f>IF($B$9&gt;0,$B$9,0)</f>
        <v>1</v>
      </c>
      <c r="C105" s="23"/>
      <c r="D105" s="13"/>
      <c r="E105" s="61"/>
      <c r="F105" s="14">
        <f t="shared" ref="F105:F110" si="68">IF(C105&gt;$C$6,(C105-$C$6)*$F$6,0)</f>
        <v>0</v>
      </c>
      <c r="G105" s="15">
        <f t="shared" ref="G105:G110" si="69">F105</f>
        <v>0</v>
      </c>
      <c r="H105" s="15"/>
      <c r="I105" s="15"/>
    </row>
    <row r="106" spans="1:9" ht="13.5" customHeight="1" x14ac:dyDescent="0.25">
      <c r="A106" s="18"/>
      <c r="B106" s="28">
        <f>IF($B$10&gt;0,$B$10,0)</f>
        <v>2</v>
      </c>
      <c r="C106" s="23"/>
      <c r="D106" s="13"/>
      <c r="E106" s="61"/>
      <c r="F106" s="14">
        <f t="shared" si="68"/>
        <v>0</v>
      </c>
      <c r="G106" s="15">
        <f t="shared" si="69"/>
        <v>0</v>
      </c>
      <c r="H106" s="15"/>
      <c r="I106" s="15"/>
    </row>
    <row r="107" spans="1:9" ht="13.5" customHeight="1" x14ac:dyDescent="0.25">
      <c r="A107" s="18"/>
      <c r="B107" s="28">
        <f>IF($B$11&gt;0,$B$11,0)</f>
        <v>3</v>
      </c>
      <c r="C107" s="23"/>
      <c r="D107" s="13"/>
      <c r="E107" s="61"/>
      <c r="F107" s="14">
        <f t="shared" si="68"/>
        <v>0</v>
      </c>
      <c r="G107" s="15">
        <f t="shared" si="69"/>
        <v>0</v>
      </c>
      <c r="H107" s="15"/>
      <c r="I107" s="15"/>
    </row>
    <row r="108" spans="1:9" ht="13.5" customHeight="1" x14ac:dyDescent="0.25">
      <c r="A108" s="18"/>
      <c r="B108" s="28">
        <f>IF($B$12&gt;0,$B$12,0)</f>
        <v>4</v>
      </c>
      <c r="C108" s="23"/>
      <c r="D108" s="13"/>
      <c r="E108" s="61"/>
      <c r="F108" s="14">
        <f t="shared" si="68"/>
        <v>0</v>
      </c>
      <c r="G108" s="15">
        <f t="shared" si="69"/>
        <v>0</v>
      </c>
      <c r="H108" s="15"/>
      <c r="I108" s="15"/>
    </row>
    <row r="109" spans="1:9" ht="13.5" customHeight="1" x14ac:dyDescent="0.25">
      <c r="A109" s="18"/>
      <c r="B109" s="28">
        <f>IF($B$13&gt;0,$B$13,0)</f>
        <v>5</v>
      </c>
      <c r="C109" s="23"/>
      <c r="D109" s="13"/>
      <c r="E109" s="61"/>
      <c r="F109" s="14">
        <f t="shared" si="68"/>
        <v>0</v>
      </c>
      <c r="G109" s="15">
        <f t="shared" si="69"/>
        <v>0</v>
      </c>
      <c r="H109" s="15"/>
      <c r="I109" s="15"/>
    </row>
    <row r="110" spans="1:9" ht="13.5" customHeight="1" x14ac:dyDescent="0.25">
      <c r="A110" s="18"/>
      <c r="B110" s="69">
        <f>IF($B$14&gt;0,$B$14,0)</f>
        <v>6</v>
      </c>
      <c r="C110" s="23"/>
      <c r="D110" s="13">
        <f t="shared" ref="D110" si="70">SUM(C105:C110)</f>
        <v>0</v>
      </c>
      <c r="E110" s="61"/>
      <c r="F110" s="14">
        <f t="shared" si="68"/>
        <v>0</v>
      </c>
      <c r="G110" s="15">
        <f t="shared" si="69"/>
        <v>0</v>
      </c>
      <c r="H110" s="15">
        <f t="shared" ref="H110" si="71">IF(D110&gt;$D$6,$H$6*(D110-$D$6),0)</f>
        <v>0</v>
      </c>
      <c r="I110" s="15">
        <f t="shared" ref="I110" si="72">IF(SUM(G105:G110)&gt;H110,SUM(G105:G110),H110)</f>
        <v>0</v>
      </c>
    </row>
    <row r="111" spans="1:9" ht="19.5" thickBot="1" x14ac:dyDescent="0.35">
      <c r="A111" s="92" t="s">
        <v>2</v>
      </c>
      <c r="B111" s="96"/>
      <c r="C111" s="97"/>
      <c r="D111" s="98"/>
      <c r="E111" s="98"/>
      <c r="F111" s="95"/>
      <c r="G111" s="99"/>
      <c r="H111" s="99"/>
      <c r="I111" s="100">
        <f>SUM(I9:I110)</f>
        <v>0</v>
      </c>
    </row>
    <row r="112" spans="1:9" ht="8.1" customHeight="1" thickTop="1" x14ac:dyDescent="0.25">
      <c r="A112" s="16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57" t="s">
        <v>19</v>
      </c>
      <c r="B113" s="1"/>
      <c r="C113" s="1"/>
      <c r="D113" s="1"/>
      <c r="E113" s="1"/>
      <c r="F113" s="1"/>
      <c r="G113" s="1"/>
      <c r="H113" s="1"/>
      <c r="I113" s="1"/>
    </row>
    <row r="114" spans="1:9" ht="8.1" customHeight="1" x14ac:dyDescent="0.25">
      <c r="A114" s="16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58" t="s">
        <v>21</v>
      </c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59" t="s">
        <v>22</v>
      </c>
      <c r="B116" s="1"/>
      <c r="C116" s="1"/>
      <c r="D116" s="1"/>
      <c r="E116" s="1"/>
      <c r="F116" s="1"/>
      <c r="G116" s="1"/>
      <c r="H116" s="1"/>
      <c r="I116" s="1"/>
    </row>
    <row r="117" spans="1:9" ht="9.9499999999999993" customHeight="1" x14ac:dyDescent="0.25">
      <c r="A117" s="31"/>
      <c r="B117" s="31"/>
      <c r="D117" s="31"/>
      <c r="E117" s="31"/>
    </row>
    <row r="118" spans="1:9" x14ac:dyDescent="0.25">
      <c r="C118" s="34"/>
      <c r="D118" s="31"/>
      <c r="E118" s="31"/>
    </row>
    <row r="119" spans="1:9" x14ac:dyDescent="0.25">
      <c r="A119" s="44" t="s">
        <v>13</v>
      </c>
      <c r="B119" s="45"/>
      <c r="C119" s="46"/>
      <c r="D119" s="30"/>
      <c r="E119" s="47" t="s">
        <v>1</v>
      </c>
      <c r="F119" s="47"/>
    </row>
    <row r="120" spans="1:9" ht="9.9499999999999993" customHeight="1" x14ac:dyDescent="0.25">
      <c r="A120" s="31"/>
      <c r="B120" s="31"/>
      <c r="D120" s="31"/>
      <c r="E120" s="31"/>
    </row>
    <row r="121" spans="1:9" x14ac:dyDescent="0.25">
      <c r="A121" s="48"/>
      <c r="B121" s="49"/>
      <c r="C121" s="50"/>
      <c r="D121" s="31"/>
      <c r="E121" s="31"/>
    </row>
    <row r="122" spans="1:9" ht="17.25" x14ac:dyDescent="0.25">
      <c r="A122" s="44" t="s">
        <v>38</v>
      </c>
      <c r="B122" s="67"/>
      <c r="C122" s="67"/>
      <c r="D122" s="30"/>
      <c r="E122" s="47" t="s">
        <v>1</v>
      </c>
      <c r="F122" s="47"/>
    </row>
    <row r="123" spans="1:9" x14ac:dyDescent="0.25">
      <c r="A123" s="53"/>
      <c r="B123" s="54"/>
      <c r="C123" s="55"/>
      <c r="D123" s="30"/>
      <c r="E123" s="30"/>
      <c r="F123" s="30"/>
    </row>
    <row r="124" spans="1:9" ht="8.1" customHeight="1" x14ac:dyDescent="0.25">
      <c r="B124" s="31"/>
      <c r="D124" s="31"/>
      <c r="E124" s="31"/>
    </row>
    <row r="125" spans="1:9" x14ac:dyDescent="0.25">
      <c r="A125" s="31" t="s">
        <v>20</v>
      </c>
      <c r="B125" s="31"/>
      <c r="D125" s="31"/>
      <c r="E125" s="31"/>
    </row>
    <row r="126" spans="1:9" ht="18.75" x14ac:dyDescent="0.3">
      <c r="A126" s="122" t="str">
        <f>'Grade K'!A42:F42</f>
        <v xml:space="preserve">   01-0000-0-1103-000-1110-1000-000-108</v>
      </c>
      <c r="B126" s="122"/>
      <c r="C126" s="122"/>
      <c r="D126" s="122"/>
      <c r="E126" s="122"/>
      <c r="F126" s="122"/>
      <c r="G126" s="122"/>
    </row>
  </sheetData>
  <mergeCells count="5">
    <mergeCell ref="A126:G126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124"/>
  <sheetViews>
    <sheetView view="pageBreakPreview" zoomScaleNormal="100" zoomScaleSheetLayoutView="100" workbookViewId="0">
      <pane ySplit="8" topLeftCell="A84" activePane="bottomLeft" state="frozen"/>
      <selection activeCell="F25" sqref="F25"/>
      <selection pane="bottomLeft" activeCell="I112" sqref="I112"/>
    </sheetView>
  </sheetViews>
  <sheetFormatPr defaultColWidth="9.140625" defaultRowHeight="15" x14ac:dyDescent="0.25"/>
  <cols>
    <col min="1" max="1" width="13.4257812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140625" style="31" customWidth="1"/>
    <col min="10" max="16384" width="9.140625" style="31"/>
  </cols>
  <sheetData>
    <row r="1" spans="1:9" s="30" customFormat="1" ht="15.75" x14ac:dyDescent="0.25">
      <c r="A1" s="105" t="str">
        <f>'Grades TK'!A1</f>
        <v>2023-24</v>
      </c>
      <c r="B1" s="107" t="s">
        <v>49</v>
      </c>
      <c r="C1" s="107"/>
      <c r="D1" s="107"/>
      <c r="E1" s="107"/>
      <c r="F1" s="107"/>
      <c r="G1" s="107"/>
      <c r="H1" s="107"/>
      <c r="I1" s="107"/>
    </row>
    <row r="2" spans="1:9" ht="16.5" thickBot="1" x14ac:dyDescent="0.3">
      <c r="A2" s="119" t="str">
        <f>+'Grades 1-3'!A2:F2</f>
        <v>January 8th- January 31st</v>
      </c>
      <c r="B2" s="119"/>
      <c r="C2" s="119"/>
      <c r="D2" s="119"/>
      <c r="E2" s="119"/>
      <c r="F2" s="119"/>
      <c r="G2" s="119"/>
      <c r="H2" s="119"/>
      <c r="I2" s="119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customHeight="1" x14ac:dyDescent="0.25">
      <c r="A5" s="2"/>
      <c r="B5" s="3"/>
      <c r="C5" s="120" t="s">
        <v>11</v>
      </c>
      <c r="D5" s="120"/>
      <c r="E5" s="24"/>
      <c r="F5" s="29" t="s">
        <v>29</v>
      </c>
      <c r="G5" s="120" t="s">
        <v>36</v>
      </c>
      <c r="H5" s="120"/>
      <c r="I5" s="120"/>
    </row>
    <row r="6" spans="1:9" s="40" customFormat="1" x14ac:dyDescent="0.25">
      <c r="A6" s="68" t="s">
        <v>32</v>
      </c>
      <c r="B6" s="7"/>
      <c r="C6" s="29">
        <v>40</v>
      </c>
      <c r="D6" s="8">
        <v>200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21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0" t="s">
        <v>5</v>
      </c>
      <c r="H8" s="10" t="s">
        <v>8</v>
      </c>
      <c r="I8" s="10" t="s">
        <v>10</v>
      </c>
    </row>
    <row r="9" spans="1:9" ht="13.5" customHeight="1" x14ac:dyDescent="0.25">
      <c r="A9" s="18">
        <f>'Grades 1-3'!A10</f>
        <v>45299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ht="13.5" customHeight="1" x14ac:dyDescent="0.25">
      <c r="A10" s="18"/>
      <c r="B10" s="25">
        <v>2</v>
      </c>
      <c r="C10" s="23"/>
      <c r="D10" s="13"/>
      <c r="E10" s="61"/>
      <c r="F10" s="14">
        <f t="shared" ref="F10:F38" si="0">IF(C10&gt;$C$6,(C10-$C$6)*$F$6,0)</f>
        <v>0</v>
      </c>
      <c r="G10" s="15">
        <f t="shared" ref="G10:G38" si="1">F10</f>
        <v>0</v>
      </c>
      <c r="H10" s="15"/>
      <c r="I10" s="15"/>
    </row>
    <row r="11" spans="1:9" ht="13.5" customHeight="1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ht="13.5" customHeight="1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ht="13.5" customHeight="1" x14ac:dyDescent="0.25">
      <c r="A13" s="18"/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9" ht="13.5" customHeight="1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 t="shared" si="1"/>
        <v>0</v>
      </c>
      <c r="H14" s="15">
        <f>IF(D14&gt;$D$6,$H$6*(D14-$D$6),0)</f>
        <v>0</v>
      </c>
      <c r="I14" s="15">
        <f>IF(SUM(G9:G14)&gt;H14,SUM(G9:G14),H14)</f>
        <v>0</v>
      </c>
    </row>
    <row r="15" spans="1:9" ht="13.5" customHeight="1" x14ac:dyDescent="0.25">
      <c r="A15" s="18">
        <f>'Grades 1-3'!A11</f>
        <v>45300</v>
      </c>
      <c r="B15" s="60">
        <f>IF($B$9&gt;0,$B$9,0)</f>
        <v>1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9" ht="13.5" customHeight="1" x14ac:dyDescent="0.25">
      <c r="A16" s="18"/>
      <c r="B16" s="28">
        <f>IF($B$10&gt;0,$B$10,0)</f>
        <v>2</v>
      </c>
      <c r="C16" s="23"/>
      <c r="D16" s="13"/>
      <c r="E16" s="61"/>
      <c r="F16" s="14">
        <f t="shared" si="0"/>
        <v>0</v>
      </c>
      <c r="G16" s="15">
        <f t="shared" si="1"/>
        <v>0</v>
      </c>
      <c r="H16" s="15"/>
      <c r="I16" s="15"/>
    </row>
    <row r="17" spans="1:13" ht="13.5" customHeight="1" x14ac:dyDescent="0.25">
      <c r="A17" s="18"/>
      <c r="B17" s="28">
        <f>IF($B$11&gt;0,$B$11,0)</f>
        <v>3</v>
      </c>
      <c r="C17" s="23"/>
      <c r="D17" s="13"/>
      <c r="E17" s="61"/>
      <c r="F17" s="14">
        <f t="shared" si="0"/>
        <v>0</v>
      </c>
      <c r="G17" s="15">
        <f t="shared" si="1"/>
        <v>0</v>
      </c>
      <c r="H17" s="15"/>
      <c r="I17" s="15"/>
    </row>
    <row r="18" spans="1:13" ht="13.5" customHeight="1" x14ac:dyDescent="0.25">
      <c r="A18" s="18"/>
      <c r="B18" s="28">
        <f>IF($B$12&gt;0,$B$12,0)</f>
        <v>4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  <c r="M18" s="62"/>
    </row>
    <row r="19" spans="1:13" ht="13.5" customHeight="1" x14ac:dyDescent="0.25">
      <c r="A19" s="18"/>
      <c r="B19" s="28">
        <f>IF($B$13&gt;0,$B$13,0)</f>
        <v>5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  <c r="M19" s="62"/>
    </row>
    <row r="20" spans="1:13" ht="13.5" customHeight="1" x14ac:dyDescent="0.25">
      <c r="A20" s="18"/>
      <c r="B20" s="69">
        <f>IF($B$14&gt;0,$B$14,0)</f>
        <v>6</v>
      </c>
      <c r="C20" s="23"/>
      <c r="D20" s="13">
        <f t="shared" ref="D20" si="2">SUM(C15:C20)</f>
        <v>0</v>
      </c>
      <c r="E20" s="61"/>
      <c r="F20" s="14">
        <f t="shared" si="0"/>
        <v>0</v>
      </c>
      <c r="G20" s="15">
        <f t="shared" si="1"/>
        <v>0</v>
      </c>
      <c r="H20" s="15">
        <f t="shared" ref="H20" si="3">IF(D20&gt;$D$6,$H$6*(D20-$D$6),0)</f>
        <v>0</v>
      </c>
      <c r="I20" s="15">
        <f t="shared" ref="I20" si="4">IF(SUM(G15:G20)&gt;H20,SUM(G15:G20),H20)</f>
        <v>0</v>
      </c>
    </row>
    <row r="21" spans="1:13" ht="13.5" customHeight="1" x14ac:dyDescent="0.25">
      <c r="A21" s="18">
        <f>'Grades 1-3'!A12</f>
        <v>45301</v>
      </c>
      <c r="B21" s="60">
        <f>IF($B$9&gt;0,$B$9,0)</f>
        <v>1</v>
      </c>
      <c r="C21" s="23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</row>
    <row r="22" spans="1:13" ht="13.5" customHeight="1" x14ac:dyDescent="0.25">
      <c r="A22" s="18"/>
      <c r="B22" s="28">
        <f>IF($B$10&gt;0,$B$10,0)</f>
        <v>2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</row>
    <row r="23" spans="1:13" ht="13.5" customHeight="1" x14ac:dyDescent="0.25">
      <c r="A23" s="18"/>
      <c r="B23" s="28">
        <f>IF($B$11&gt;0,$B$11,0)</f>
        <v>3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ht="13.5" customHeight="1" x14ac:dyDescent="0.25">
      <c r="A24" s="18"/>
      <c r="B24" s="28">
        <f>IF($B$12&gt;0,$B$12,0)</f>
        <v>4</v>
      </c>
      <c r="C24" s="23"/>
      <c r="D24" s="13"/>
      <c r="E24" s="61"/>
      <c r="F24" s="14">
        <f t="shared" si="0"/>
        <v>0</v>
      </c>
      <c r="G24" s="15">
        <f t="shared" si="1"/>
        <v>0</v>
      </c>
      <c r="H24" s="15"/>
      <c r="I24" s="15"/>
    </row>
    <row r="25" spans="1:13" ht="13.5" customHeight="1" x14ac:dyDescent="0.25">
      <c r="A25" s="18"/>
      <c r="B25" s="28">
        <f>IF($B$13&gt;0,$B$13,0)</f>
        <v>5</v>
      </c>
      <c r="C25" s="23"/>
      <c r="D25" s="13"/>
      <c r="E25" s="61"/>
      <c r="F25" s="14">
        <f t="shared" si="0"/>
        <v>0</v>
      </c>
      <c r="G25" s="15">
        <f t="shared" si="1"/>
        <v>0</v>
      </c>
      <c r="H25" s="15"/>
      <c r="I25" s="15"/>
    </row>
    <row r="26" spans="1:13" ht="13.5" customHeight="1" x14ac:dyDescent="0.25">
      <c r="A26" s="18"/>
      <c r="B26" s="69">
        <f>IF($B$14&gt;0,$B$14,0)</f>
        <v>6</v>
      </c>
      <c r="C26" s="23"/>
      <c r="D26" s="13">
        <f t="shared" ref="D26" si="5">SUM(C21:C26)</f>
        <v>0</v>
      </c>
      <c r="E26" s="61"/>
      <c r="F26" s="14">
        <f t="shared" si="0"/>
        <v>0</v>
      </c>
      <c r="G26" s="15">
        <f t="shared" si="1"/>
        <v>0</v>
      </c>
      <c r="H26" s="15">
        <f t="shared" ref="H26" si="6">IF(D26&gt;$D$6,$H$6*(D26-$D$6),0)</f>
        <v>0</v>
      </c>
      <c r="I26" s="15">
        <f t="shared" ref="I26" si="7">IF(SUM(G21:G26)&gt;H26,SUM(G21:G26),H26)</f>
        <v>0</v>
      </c>
    </row>
    <row r="27" spans="1:13" ht="13.5" customHeight="1" x14ac:dyDescent="0.25">
      <c r="A27" s="18">
        <f>'Grades 1-3'!A13</f>
        <v>45302</v>
      </c>
      <c r="B27" s="60">
        <f>IF($B$9&gt;0,$B$9,0)</f>
        <v>1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</row>
    <row r="28" spans="1:13" ht="13.5" customHeight="1" x14ac:dyDescent="0.25">
      <c r="A28" s="18"/>
      <c r="B28" s="28">
        <f>IF($B$10&gt;0,$B$10,0)</f>
        <v>2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</row>
    <row r="29" spans="1:13" ht="13.5" customHeight="1" x14ac:dyDescent="0.25">
      <c r="A29" s="18"/>
      <c r="B29" s="28">
        <f>IF($B$11&gt;0,$B$11,0)</f>
        <v>3</v>
      </c>
      <c r="C29" s="23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ht="13.5" customHeight="1" x14ac:dyDescent="0.25">
      <c r="A30" s="18"/>
      <c r="B30" s="28">
        <f>IF($B$12&gt;0,$B$12,0)</f>
        <v>4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</row>
    <row r="31" spans="1:13" ht="13.5" customHeight="1" x14ac:dyDescent="0.25">
      <c r="A31" s="18"/>
      <c r="B31" s="28">
        <f>IF($B$13&gt;0,$B$13,0)</f>
        <v>5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</row>
    <row r="32" spans="1:13" ht="13.5" customHeight="1" x14ac:dyDescent="0.25">
      <c r="A32" s="18"/>
      <c r="B32" s="69">
        <f>IF($B$14&gt;0,$B$14,0)</f>
        <v>6</v>
      </c>
      <c r="C32" s="23"/>
      <c r="D32" s="13">
        <f t="shared" ref="D32" si="8">SUM(C27:C32)</f>
        <v>0</v>
      </c>
      <c r="E32" s="61"/>
      <c r="F32" s="14">
        <f t="shared" si="0"/>
        <v>0</v>
      </c>
      <c r="G32" s="15">
        <f t="shared" si="1"/>
        <v>0</v>
      </c>
      <c r="H32" s="15">
        <f t="shared" ref="H32" si="9">IF(D32&gt;$D$6,$H$6*(D32-$D$6),0)</f>
        <v>0</v>
      </c>
      <c r="I32" s="15">
        <f t="shared" ref="I32" si="10">IF(SUM(G27:G32)&gt;H32,SUM(G27:G32),H32)</f>
        <v>0</v>
      </c>
    </row>
    <row r="33" spans="1:9" ht="13.5" customHeight="1" x14ac:dyDescent="0.25">
      <c r="A33" s="18">
        <f>'Grades 1-3'!A14</f>
        <v>45303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9" ht="13.5" customHeight="1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9" ht="13.5" customHeight="1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9" ht="13.5" customHeight="1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</row>
    <row r="37" spans="1:9" ht="13.5" customHeight="1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</row>
    <row r="38" spans="1:9" ht="13.5" customHeight="1" x14ac:dyDescent="0.25">
      <c r="A38" s="18"/>
      <c r="B38" s="69">
        <f>IF($B$14&gt;0,$B$14,0)</f>
        <v>6</v>
      </c>
      <c r="C38" s="23"/>
      <c r="D38" s="13">
        <f t="shared" ref="D38" si="11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2">IF(D38&gt;$D$6,$H$6*(D38-$D$6),0)</f>
        <v>0</v>
      </c>
      <c r="I38" s="15">
        <f t="shared" ref="I38" si="13">IF(SUM(G33:G38)&gt;H38,SUM(G33:G38),H38)</f>
        <v>0</v>
      </c>
    </row>
    <row r="39" spans="1:9" ht="13.5" customHeight="1" x14ac:dyDescent="0.25">
      <c r="A39" s="18">
        <f>'Grades 1-3'!A15</f>
        <v>45307</v>
      </c>
      <c r="B39" s="60">
        <f t="shared" ref="B39" si="14">IF($B$9&gt;0,$B$9,0)</f>
        <v>1</v>
      </c>
      <c r="C39" s="23"/>
      <c r="D39" s="13"/>
      <c r="E39" s="61"/>
      <c r="F39" s="14">
        <f t="shared" ref="F39:F108" si="15">IF(C39&gt;$C$6,(C39-$C$6)*$F$6,0)</f>
        <v>0</v>
      </c>
      <c r="G39" s="15">
        <f t="shared" ref="G39:G108" si="16">F39</f>
        <v>0</v>
      </c>
      <c r="H39" s="15"/>
      <c r="I39" s="15"/>
    </row>
    <row r="40" spans="1:9" ht="13.5" customHeight="1" x14ac:dyDescent="0.25">
      <c r="A40" s="18"/>
      <c r="B40" s="28">
        <f t="shared" ref="B40" si="17">IF($B$10&gt;0,$B$10,0)</f>
        <v>2</v>
      </c>
      <c r="C40" s="23"/>
      <c r="D40" s="13"/>
      <c r="E40" s="61"/>
      <c r="F40" s="14">
        <f t="shared" si="15"/>
        <v>0</v>
      </c>
      <c r="G40" s="15">
        <f t="shared" si="16"/>
        <v>0</v>
      </c>
      <c r="H40" s="15"/>
      <c r="I40" s="15"/>
    </row>
    <row r="41" spans="1:9" ht="13.5" customHeight="1" x14ac:dyDescent="0.25">
      <c r="A41" s="18"/>
      <c r="B41" s="28">
        <f t="shared" ref="B41" si="18">IF($B$11&gt;0,$B$11,0)</f>
        <v>3</v>
      </c>
      <c r="C41" s="23"/>
      <c r="D41" s="13"/>
      <c r="E41" s="61"/>
      <c r="F41" s="14">
        <f t="shared" si="15"/>
        <v>0</v>
      </c>
      <c r="G41" s="15">
        <f t="shared" si="16"/>
        <v>0</v>
      </c>
      <c r="H41" s="15"/>
      <c r="I41" s="15"/>
    </row>
    <row r="42" spans="1:9" ht="13.5" customHeight="1" x14ac:dyDescent="0.25">
      <c r="A42" s="18"/>
      <c r="B42" s="28">
        <f t="shared" ref="B42" si="19">IF($B$12&gt;0,$B$12,0)</f>
        <v>4</v>
      </c>
      <c r="C42" s="23"/>
      <c r="D42" s="13"/>
      <c r="E42" s="61"/>
      <c r="F42" s="14">
        <f t="shared" si="15"/>
        <v>0</v>
      </c>
      <c r="G42" s="15">
        <f t="shared" si="16"/>
        <v>0</v>
      </c>
      <c r="H42" s="15"/>
      <c r="I42" s="15"/>
    </row>
    <row r="43" spans="1:9" ht="13.5" customHeight="1" x14ac:dyDescent="0.25">
      <c r="A43" s="18"/>
      <c r="B43" s="28">
        <f t="shared" ref="B43" si="20">IF($B$13&gt;0,$B$13,0)</f>
        <v>5</v>
      </c>
      <c r="C43" s="23"/>
      <c r="D43" s="13"/>
      <c r="E43" s="61"/>
      <c r="F43" s="14">
        <f t="shared" si="15"/>
        <v>0</v>
      </c>
      <c r="G43" s="15">
        <f t="shared" si="16"/>
        <v>0</v>
      </c>
      <c r="H43" s="15"/>
      <c r="I43" s="15"/>
    </row>
    <row r="44" spans="1:9" ht="13.5" customHeight="1" x14ac:dyDescent="0.25">
      <c r="A44" s="18"/>
      <c r="B44" s="69">
        <f t="shared" ref="B44" si="21">IF($B$14&gt;0,$B$14,0)</f>
        <v>6</v>
      </c>
      <c r="C44" s="23"/>
      <c r="D44" s="13">
        <f t="shared" ref="D44" si="22">SUM(C39:C44)</f>
        <v>0</v>
      </c>
      <c r="E44" s="61"/>
      <c r="F44" s="14">
        <f t="shared" si="15"/>
        <v>0</v>
      </c>
      <c r="G44" s="15">
        <f t="shared" si="16"/>
        <v>0</v>
      </c>
      <c r="H44" s="15">
        <f t="shared" ref="H44" si="23">IF(D44&gt;$D$6,$H$6*(D44-$D$6),0)</f>
        <v>0</v>
      </c>
      <c r="I44" s="15">
        <f t="shared" ref="I44" si="24">IF(SUM(G39:G44)&gt;H44,SUM(G39:G44),H44)</f>
        <v>0</v>
      </c>
    </row>
    <row r="45" spans="1:9" ht="13.5" customHeight="1" x14ac:dyDescent="0.25">
      <c r="A45" s="18">
        <f>'Grades 1-3'!A16</f>
        <v>45308</v>
      </c>
      <c r="B45" s="60">
        <f t="shared" ref="B45" si="25">IF($B$9&gt;0,$B$9,0)</f>
        <v>1</v>
      </c>
      <c r="C45" s="23"/>
      <c r="D45" s="13"/>
      <c r="E45" s="61"/>
      <c r="F45" s="14">
        <f t="shared" si="15"/>
        <v>0</v>
      </c>
      <c r="G45" s="15">
        <f t="shared" si="16"/>
        <v>0</v>
      </c>
      <c r="H45" s="15"/>
      <c r="I45" s="15"/>
    </row>
    <row r="46" spans="1:9" ht="13.5" customHeight="1" x14ac:dyDescent="0.25">
      <c r="A46" s="18"/>
      <c r="B46" s="28">
        <f t="shared" ref="B46" si="26">IF($B$10&gt;0,$B$10,0)</f>
        <v>2</v>
      </c>
      <c r="C46" s="23"/>
      <c r="D46" s="13"/>
      <c r="E46" s="61"/>
      <c r="F46" s="14">
        <f t="shared" si="15"/>
        <v>0</v>
      </c>
      <c r="G46" s="15">
        <f t="shared" si="16"/>
        <v>0</v>
      </c>
      <c r="H46" s="15"/>
      <c r="I46" s="15"/>
    </row>
    <row r="47" spans="1:9" ht="13.5" customHeight="1" x14ac:dyDescent="0.25">
      <c r="A47" s="18"/>
      <c r="B47" s="28">
        <f t="shared" ref="B47" si="27">IF($B$11&gt;0,$B$11,0)</f>
        <v>3</v>
      </c>
      <c r="C47" s="23"/>
      <c r="D47" s="13"/>
      <c r="E47" s="61"/>
      <c r="F47" s="14">
        <f t="shared" si="15"/>
        <v>0</v>
      </c>
      <c r="G47" s="15">
        <f t="shared" si="16"/>
        <v>0</v>
      </c>
      <c r="H47" s="15"/>
      <c r="I47" s="15"/>
    </row>
    <row r="48" spans="1:9" ht="13.5" customHeight="1" x14ac:dyDescent="0.25">
      <c r="A48" s="18"/>
      <c r="B48" s="28">
        <f t="shared" ref="B48" si="28">IF($B$12&gt;0,$B$12,0)</f>
        <v>4</v>
      </c>
      <c r="C48" s="23"/>
      <c r="D48" s="13"/>
      <c r="E48" s="61"/>
      <c r="F48" s="14">
        <f t="shared" si="15"/>
        <v>0</v>
      </c>
      <c r="G48" s="15">
        <f t="shared" si="16"/>
        <v>0</v>
      </c>
      <c r="H48" s="15"/>
      <c r="I48" s="15"/>
    </row>
    <row r="49" spans="1:9" ht="13.5" customHeight="1" x14ac:dyDescent="0.25">
      <c r="A49" s="18"/>
      <c r="B49" s="28">
        <f t="shared" ref="B49" si="29">IF($B$13&gt;0,$B$13,0)</f>
        <v>5</v>
      </c>
      <c r="C49" s="23"/>
      <c r="D49" s="13"/>
      <c r="E49" s="61"/>
      <c r="F49" s="14">
        <f t="shared" si="15"/>
        <v>0</v>
      </c>
      <c r="G49" s="15">
        <f t="shared" si="16"/>
        <v>0</v>
      </c>
      <c r="H49" s="15"/>
      <c r="I49" s="15"/>
    </row>
    <row r="50" spans="1:9" ht="13.5" customHeight="1" x14ac:dyDescent="0.25">
      <c r="A50" s="18"/>
      <c r="B50" s="69">
        <f t="shared" ref="B50" si="30">IF($B$14&gt;0,$B$14,0)</f>
        <v>6</v>
      </c>
      <c r="C50" s="23"/>
      <c r="D50" s="13">
        <f t="shared" ref="D50" si="31">SUM(C45:C50)</f>
        <v>0</v>
      </c>
      <c r="E50" s="61"/>
      <c r="F50" s="14">
        <f t="shared" si="15"/>
        <v>0</v>
      </c>
      <c r="G50" s="15">
        <f t="shared" si="16"/>
        <v>0</v>
      </c>
      <c r="H50" s="15">
        <f t="shared" ref="H50" si="32">IF(D50&gt;$D$6,$H$6*(D50-$D$6),0)</f>
        <v>0</v>
      </c>
      <c r="I50" s="15">
        <f t="shared" ref="I50" si="33">IF(SUM(G45:G50)&gt;H50,SUM(G45:G50),H50)</f>
        <v>0</v>
      </c>
    </row>
    <row r="51" spans="1:9" ht="13.5" customHeight="1" x14ac:dyDescent="0.25">
      <c r="A51" s="18">
        <f>'Grades 1-3'!A17</f>
        <v>45309</v>
      </c>
      <c r="B51" s="60">
        <f t="shared" ref="B51" si="34">IF($B$9&gt;0,$B$9,0)</f>
        <v>1</v>
      </c>
      <c r="C51" s="23"/>
      <c r="D51" s="13"/>
      <c r="E51" s="61"/>
      <c r="F51" s="14">
        <f t="shared" si="15"/>
        <v>0</v>
      </c>
      <c r="G51" s="15">
        <f t="shared" si="16"/>
        <v>0</v>
      </c>
      <c r="H51" s="15"/>
      <c r="I51" s="15"/>
    </row>
    <row r="52" spans="1:9" ht="13.5" customHeight="1" x14ac:dyDescent="0.25">
      <c r="A52" s="18"/>
      <c r="B52" s="28">
        <f t="shared" ref="B52" si="35">IF($B$10&gt;0,$B$10,0)</f>
        <v>2</v>
      </c>
      <c r="C52" s="23"/>
      <c r="D52" s="13"/>
      <c r="E52" s="61"/>
      <c r="F52" s="14">
        <f t="shared" si="15"/>
        <v>0</v>
      </c>
      <c r="G52" s="15">
        <f t="shared" si="16"/>
        <v>0</v>
      </c>
      <c r="H52" s="15"/>
      <c r="I52" s="15"/>
    </row>
    <row r="53" spans="1:9" ht="13.5" customHeight="1" x14ac:dyDescent="0.25">
      <c r="A53" s="18"/>
      <c r="B53" s="28">
        <f t="shared" ref="B53" si="36">IF($B$11&gt;0,$B$11,0)</f>
        <v>3</v>
      </c>
      <c r="C53" s="23"/>
      <c r="D53" s="13"/>
      <c r="E53" s="61"/>
      <c r="F53" s="14">
        <f t="shared" si="15"/>
        <v>0</v>
      </c>
      <c r="G53" s="15">
        <f t="shared" si="16"/>
        <v>0</v>
      </c>
      <c r="H53" s="15"/>
      <c r="I53" s="15"/>
    </row>
    <row r="54" spans="1:9" ht="13.5" customHeight="1" x14ac:dyDescent="0.25">
      <c r="A54" s="18"/>
      <c r="B54" s="28">
        <f t="shared" ref="B54" si="37">IF($B$12&gt;0,$B$12,0)</f>
        <v>4</v>
      </c>
      <c r="C54" s="23"/>
      <c r="D54" s="13"/>
      <c r="E54" s="61"/>
      <c r="F54" s="14">
        <f t="shared" si="15"/>
        <v>0</v>
      </c>
      <c r="G54" s="15">
        <f t="shared" si="16"/>
        <v>0</v>
      </c>
      <c r="H54" s="15"/>
      <c r="I54" s="15"/>
    </row>
    <row r="55" spans="1:9" ht="13.5" customHeight="1" x14ac:dyDescent="0.25">
      <c r="A55" s="18"/>
      <c r="B55" s="28">
        <f t="shared" ref="B55" si="38">IF($B$13&gt;0,$B$13,0)</f>
        <v>5</v>
      </c>
      <c r="C55" s="23"/>
      <c r="D55" s="13"/>
      <c r="E55" s="61"/>
      <c r="F55" s="14">
        <f t="shared" si="15"/>
        <v>0</v>
      </c>
      <c r="G55" s="15">
        <f t="shared" si="16"/>
        <v>0</v>
      </c>
      <c r="H55" s="15"/>
      <c r="I55" s="15"/>
    </row>
    <row r="56" spans="1:9" ht="13.5" customHeight="1" x14ac:dyDescent="0.25">
      <c r="A56" s="18"/>
      <c r="B56" s="69">
        <f t="shared" ref="B56" si="39">IF($B$14&gt;0,$B$14,0)</f>
        <v>6</v>
      </c>
      <c r="C56" s="23"/>
      <c r="D56" s="13">
        <f t="shared" ref="D56" si="40">SUM(C51:C56)</f>
        <v>0</v>
      </c>
      <c r="E56" s="61"/>
      <c r="F56" s="14">
        <f t="shared" si="15"/>
        <v>0</v>
      </c>
      <c r="G56" s="15">
        <f t="shared" si="16"/>
        <v>0</v>
      </c>
      <c r="H56" s="15">
        <f t="shared" ref="H56" si="41">IF(D56&gt;$D$6,$H$6*(D56-$D$6),0)</f>
        <v>0</v>
      </c>
      <c r="I56" s="15">
        <f t="shared" ref="I56" si="42">IF(SUM(G51:G56)&gt;H56,SUM(G51:G56),H56)</f>
        <v>0</v>
      </c>
    </row>
    <row r="57" spans="1:9" ht="13.5" customHeight="1" x14ac:dyDescent="0.25">
      <c r="A57" s="18">
        <f>'Grades 1-3'!A18</f>
        <v>45310</v>
      </c>
      <c r="B57" s="60">
        <f t="shared" ref="B57" si="43">IF($B$9&gt;0,$B$9,0)</f>
        <v>1</v>
      </c>
      <c r="C57" s="23"/>
      <c r="D57" s="13"/>
      <c r="E57" s="61"/>
      <c r="F57" s="14">
        <f t="shared" si="15"/>
        <v>0</v>
      </c>
      <c r="G57" s="15">
        <f t="shared" si="16"/>
        <v>0</v>
      </c>
      <c r="H57" s="15"/>
      <c r="I57" s="15"/>
    </row>
    <row r="58" spans="1:9" ht="13.5" customHeight="1" x14ac:dyDescent="0.25">
      <c r="A58" s="18"/>
      <c r="B58" s="28">
        <f t="shared" ref="B58" si="44">IF($B$10&gt;0,$B$10,0)</f>
        <v>2</v>
      </c>
      <c r="C58" s="23"/>
      <c r="D58" s="13"/>
      <c r="E58" s="61"/>
      <c r="F58" s="14">
        <f t="shared" si="15"/>
        <v>0</v>
      </c>
      <c r="G58" s="15">
        <f t="shared" si="16"/>
        <v>0</v>
      </c>
      <c r="H58" s="15"/>
      <c r="I58" s="15"/>
    </row>
    <row r="59" spans="1:9" ht="13.5" customHeight="1" x14ac:dyDescent="0.25">
      <c r="A59" s="18"/>
      <c r="B59" s="28">
        <f t="shared" ref="B59" si="45">IF($B$11&gt;0,$B$11,0)</f>
        <v>3</v>
      </c>
      <c r="C59" s="23"/>
      <c r="D59" s="13"/>
      <c r="E59" s="61"/>
      <c r="F59" s="14">
        <f t="shared" si="15"/>
        <v>0</v>
      </c>
      <c r="G59" s="15">
        <f t="shared" si="16"/>
        <v>0</v>
      </c>
      <c r="H59" s="15"/>
      <c r="I59" s="15"/>
    </row>
    <row r="60" spans="1:9" ht="13.5" customHeight="1" x14ac:dyDescent="0.25">
      <c r="A60" s="18"/>
      <c r="B60" s="28">
        <f t="shared" ref="B60" si="46">IF($B$12&gt;0,$B$12,0)</f>
        <v>4</v>
      </c>
      <c r="C60" s="23"/>
      <c r="D60" s="13"/>
      <c r="E60" s="61"/>
      <c r="F60" s="14">
        <f t="shared" si="15"/>
        <v>0</v>
      </c>
      <c r="G60" s="15">
        <f t="shared" si="16"/>
        <v>0</v>
      </c>
      <c r="H60" s="15"/>
      <c r="I60" s="15"/>
    </row>
    <row r="61" spans="1:9" ht="13.5" customHeight="1" x14ac:dyDescent="0.25">
      <c r="A61" s="18"/>
      <c r="B61" s="28">
        <f t="shared" ref="B61" si="47">IF($B$13&gt;0,$B$13,0)</f>
        <v>5</v>
      </c>
      <c r="C61" s="23"/>
      <c r="D61" s="13"/>
      <c r="E61" s="61"/>
      <c r="F61" s="14">
        <f t="shared" si="15"/>
        <v>0</v>
      </c>
      <c r="G61" s="15">
        <f t="shared" si="16"/>
        <v>0</v>
      </c>
      <c r="H61" s="15"/>
      <c r="I61" s="15"/>
    </row>
    <row r="62" spans="1:9" ht="13.5" customHeight="1" x14ac:dyDescent="0.25">
      <c r="A62" s="18"/>
      <c r="B62" s="69">
        <f t="shared" ref="B62" si="48">IF($B$14&gt;0,$B$14,0)</f>
        <v>6</v>
      </c>
      <c r="C62" s="23"/>
      <c r="D62" s="13">
        <f t="shared" ref="D62" si="49">SUM(C57:C62)</f>
        <v>0</v>
      </c>
      <c r="E62" s="61"/>
      <c r="F62" s="14">
        <f t="shared" si="15"/>
        <v>0</v>
      </c>
      <c r="G62" s="15">
        <f t="shared" si="16"/>
        <v>0</v>
      </c>
      <c r="H62" s="15">
        <f t="shared" ref="H62" si="50">IF(D62&gt;$D$6,$H$6*(D62-$D$6),0)</f>
        <v>0</v>
      </c>
      <c r="I62" s="15">
        <f t="shared" ref="I62" si="51">IF(SUM(G57:G62)&gt;H62,SUM(G57:G62),H62)</f>
        <v>0</v>
      </c>
    </row>
    <row r="63" spans="1:9" ht="13.5" customHeight="1" x14ac:dyDescent="0.25">
      <c r="A63" s="18">
        <f>'Grades 1-3'!A19</f>
        <v>45313</v>
      </c>
      <c r="B63" s="60">
        <f t="shared" ref="B63" si="52">IF($B$9&gt;0,$B$9,0)</f>
        <v>1</v>
      </c>
      <c r="C63" s="23"/>
      <c r="D63" s="13"/>
      <c r="E63" s="61"/>
      <c r="F63" s="14">
        <f t="shared" si="15"/>
        <v>0</v>
      </c>
      <c r="G63" s="15">
        <f t="shared" si="16"/>
        <v>0</v>
      </c>
      <c r="H63" s="15"/>
      <c r="I63" s="15"/>
    </row>
    <row r="64" spans="1:9" ht="13.5" customHeight="1" x14ac:dyDescent="0.25">
      <c r="A64" s="18"/>
      <c r="B64" s="28">
        <f t="shared" ref="B64" si="53">IF($B$10&gt;0,$B$10,0)</f>
        <v>2</v>
      </c>
      <c r="C64" s="23"/>
      <c r="D64" s="13"/>
      <c r="E64" s="61"/>
      <c r="F64" s="14">
        <f t="shared" si="15"/>
        <v>0</v>
      </c>
      <c r="G64" s="15">
        <f t="shared" si="16"/>
        <v>0</v>
      </c>
      <c r="H64" s="15"/>
      <c r="I64" s="15"/>
    </row>
    <row r="65" spans="1:9" ht="13.5" customHeight="1" x14ac:dyDescent="0.25">
      <c r="A65" s="18"/>
      <c r="B65" s="28">
        <f t="shared" ref="B65" si="54">IF($B$11&gt;0,$B$11,0)</f>
        <v>3</v>
      </c>
      <c r="C65" s="23"/>
      <c r="D65" s="13"/>
      <c r="E65" s="61"/>
      <c r="F65" s="14">
        <f t="shared" si="15"/>
        <v>0</v>
      </c>
      <c r="G65" s="15">
        <f t="shared" si="16"/>
        <v>0</v>
      </c>
      <c r="H65" s="15"/>
      <c r="I65" s="15"/>
    </row>
    <row r="66" spans="1:9" ht="13.5" customHeight="1" x14ac:dyDescent="0.25">
      <c r="A66" s="18"/>
      <c r="B66" s="28">
        <f t="shared" ref="B66" si="55">IF($B$12&gt;0,$B$12,0)</f>
        <v>4</v>
      </c>
      <c r="C66" s="23"/>
      <c r="D66" s="13"/>
      <c r="E66" s="61"/>
      <c r="F66" s="14">
        <f t="shared" si="15"/>
        <v>0</v>
      </c>
      <c r="G66" s="15">
        <f t="shared" si="16"/>
        <v>0</v>
      </c>
      <c r="H66" s="15"/>
      <c r="I66" s="15"/>
    </row>
    <row r="67" spans="1:9" ht="13.5" customHeight="1" x14ac:dyDescent="0.25">
      <c r="A67" s="18"/>
      <c r="B67" s="28">
        <f t="shared" ref="B67" si="56">IF($B$13&gt;0,$B$13,0)</f>
        <v>5</v>
      </c>
      <c r="C67" s="23"/>
      <c r="D67" s="13"/>
      <c r="E67" s="61"/>
      <c r="F67" s="14">
        <f t="shared" si="15"/>
        <v>0</v>
      </c>
      <c r="G67" s="15">
        <f t="shared" si="16"/>
        <v>0</v>
      </c>
      <c r="H67" s="15"/>
      <c r="I67" s="15"/>
    </row>
    <row r="68" spans="1:9" ht="13.5" customHeight="1" x14ac:dyDescent="0.25">
      <c r="A68" s="18"/>
      <c r="B68" s="69">
        <f t="shared" ref="B68" si="57">IF($B$14&gt;0,$B$14,0)</f>
        <v>6</v>
      </c>
      <c r="C68" s="23"/>
      <c r="D68" s="13">
        <f t="shared" ref="D68" si="58">SUM(C63:C68)</f>
        <v>0</v>
      </c>
      <c r="E68" s="61"/>
      <c r="F68" s="14">
        <f t="shared" si="15"/>
        <v>0</v>
      </c>
      <c r="G68" s="15">
        <f t="shared" si="16"/>
        <v>0</v>
      </c>
      <c r="H68" s="15">
        <f t="shared" ref="H68" si="59">IF(D68&gt;$D$6,$H$6*(D68-$D$6),0)</f>
        <v>0</v>
      </c>
      <c r="I68" s="15">
        <f t="shared" ref="I68" si="60">IF(SUM(G63:G68)&gt;H68,SUM(G63:G68),H68)</f>
        <v>0</v>
      </c>
    </row>
    <row r="69" spans="1:9" ht="13.5" customHeight="1" x14ac:dyDescent="0.25">
      <c r="A69" s="18">
        <f>'Grades 1-3'!A20</f>
        <v>45314</v>
      </c>
      <c r="B69" s="60">
        <f t="shared" ref="B69" si="61">IF($B$9&gt;0,$B$9,0)</f>
        <v>1</v>
      </c>
      <c r="C69" s="23"/>
      <c r="D69" s="13"/>
      <c r="E69" s="61"/>
      <c r="F69" s="14">
        <f t="shared" si="15"/>
        <v>0</v>
      </c>
      <c r="G69" s="15">
        <f t="shared" si="16"/>
        <v>0</v>
      </c>
      <c r="H69" s="15"/>
      <c r="I69" s="15"/>
    </row>
    <row r="70" spans="1:9" ht="13.5" customHeight="1" x14ac:dyDescent="0.25">
      <c r="A70" s="18"/>
      <c r="B70" s="28">
        <f t="shared" ref="B70" si="62">IF($B$10&gt;0,$B$10,0)</f>
        <v>2</v>
      </c>
      <c r="C70" s="23"/>
      <c r="D70" s="13"/>
      <c r="E70" s="61"/>
      <c r="F70" s="14">
        <f t="shared" si="15"/>
        <v>0</v>
      </c>
      <c r="G70" s="15">
        <f t="shared" si="16"/>
        <v>0</v>
      </c>
      <c r="H70" s="15"/>
      <c r="I70" s="15"/>
    </row>
    <row r="71" spans="1:9" ht="13.5" customHeight="1" x14ac:dyDescent="0.25">
      <c r="A71" s="18"/>
      <c r="B71" s="28">
        <f t="shared" ref="B71" si="63">IF($B$11&gt;0,$B$11,0)</f>
        <v>3</v>
      </c>
      <c r="C71" s="23"/>
      <c r="D71" s="13"/>
      <c r="E71" s="61"/>
      <c r="F71" s="14">
        <f t="shared" si="15"/>
        <v>0</v>
      </c>
      <c r="G71" s="15">
        <f t="shared" si="16"/>
        <v>0</v>
      </c>
      <c r="H71" s="15"/>
      <c r="I71" s="15"/>
    </row>
    <row r="72" spans="1:9" ht="13.5" customHeight="1" x14ac:dyDescent="0.25">
      <c r="A72" s="18"/>
      <c r="B72" s="28">
        <f t="shared" ref="B72" si="64">IF($B$12&gt;0,$B$12,0)</f>
        <v>4</v>
      </c>
      <c r="C72" s="23"/>
      <c r="D72" s="13"/>
      <c r="E72" s="61"/>
      <c r="F72" s="14">
        <f t="shared" si="15"/>
        <v>0</v>
      </c>
      <c r="G72" s="15">
        <f t="shared" si="16"/>
        <v>0</v>
      </c>
      <c r="H72" s="15"/>
      <c r="I72" s="15"/>
    </row>
    <row r="73" spans="1:9" ht="13.5" customHeight="1" x14ac:dyDescent="0.25">
      <c r="A73" s="18"/>
      <c r="B73" s="28">
        <f t="shared" ref="B73" si="65">IF($B$13&gt;0,$B$13,0)</f>
        <v>5</v>
      </c>
      <c r="C73" s="23"/>
      <c r="D73" s="13"/>
      <c r="E73" s="61"/>
      <c r="F73" s="14">
        <f t="shared" si="15"/>
        <v>0</v>
      </c>
      <c r="G73" s="15">
        <f t="shared" si="16"/>
        <v>0</v>
      </c>
      <c r="H73" s="15"/>
      <c r="I73" s="15"/>
    </row>
    <row r="74" spans="1:9" ht="13.5" customHeight="1" x14ac:dyDescent="0.25">
      <c r="A74" s="18"/>
      <c r="B74" s="69">
        <f t="shared" ref="B74" si="66">IF($B$14&gt;0,$B$14,0)</f>
        <v>6</v>
      </c>
      <c r="C74" s="23"/>
      <c r="D74" s="13">
        <f t="shared" ref="D74" si="67">SUM(C69:C74)</f>
        <v>0</v>
      </c>
      <c r="E74" s="61"/>
      <c r="F74" s="14">
        <f t="shared" si="15"/>
        <v>0</v>
      </c>
      <c r="G74" s="15">
        <f t="shared" si="16"/>
        <v>0</v>
      </c>
      <c r="H74" s="15">
        <f t="shared" ref="H74" si="68">IF(D74&gt;$D$6,$H$6*(D74-$D$6),0)</f>
        <v>0</v>
      </c>
      <c r="I74" s="15">
        <f t="shared" ref="I74" si="69">IF(SUM(G69:G74)&gt;H74,SUM(G69:G74),H74)</f>
        <v>0</v>
      </c>
    </row>
    <row r="75" spans="1:9" ht="13.5" customHeight="1" x14ac:dyDescent="0.25">
      <c r="A75" s="18">
        <f>'Grades 1-3'!A21</f>
        <v>45315</v>
      </c>
      <c r="B75" s="60">
        <f t="shared" ref="B75" si="70">IF($B$9&gt;0,$B$9,0)</f>
        <v>1</v>
      </c>
      <c r="C75" s="23"/>
      <c r="D75" s="13"/>
      <c r="E75" s="61"/>
      <c r="F75" s="14">
        <f t="shared" si="15"/>
        <v>0</v>
      </c>
      <c r="G75" s="15">
        <f t="shared" si="16"/>
        <v>0</v>
      </c>
      <c r="H75" s="15"/>
      <c r="I75" s="15"/>
    </row>
    <row r="76" spans="1:9" ht="13.5" customHeight="1" x14ac:dyDescent="0.25">
      <c r="A76" s="18"/>
      <c r="B76" s="28">
        <f t="shared" ref="B76" si="71">IF($B$10&gt;0,$B$10,0)</f>
        <v>2</v>
      </c>
      <c r="C76" s="23"/>
      <c r="D76" s="13"/>
      <c r="E76" s="61"/>
      <c r="F76" s="14">
        <f t="shared" si="15"/>
        <v>0</v>
      </c>
      <c r="G76" s="15">
        <f t="shared" si="16"/>
        <v>0</v>
      </c>
      <c r="H76" s="15"/>
      <c r="I76" s="15"/>
    </row>
    <row r="77" spans="1:9" ht="13.5" customHeight="1" x14ac:dyDescent="0.25">
      <c r="A77" s="18"/>
      <c r="B77" s="28">
        <f t="shared" ref="B77" si="72">IF($B$11&gt;0,$B$11,0)</f>
        <v>3</v>
      </c>
      <c r="C77" s="23"/>
      <c r="D77" s="13"/>
      <c r="E77" s="61"/>
      <c r="F77" s="14">
        <f t="shared" si="15"/>
        <v>0</v>
      </c>
      <c r="G77" s="15">
        <f t="shared" si="16"/>
        <v>0</v>
      </c>
      <c r="H77" s="15"/>
      <c r="I77" s="15"/>
    </row>
    <row r="78" spans="1:9" ht="13.5" customHeight="1" x14ac:dyDescent="0.25">
      <c r="A78" s="18"/>
      <c r="B78" s="28">
        <f t="shared" ref="B78" si="73">IF($B$12&gt;0,$B$12,0)</f>
        <v>4</v>
      </c>
      <c r="C78" s="23"/>
      <c r="D78" s="13"/>
      <c r="E78" s="61"/>
      <c r="F78" s="14">
        <f t="shared" si="15"/>
        <v>0</v>
      </c>
      <c r="G78" s="15">
        <f t="shared" si="16"/>
        <v>0</v>
      </c>
      <c r="H78" s="15"/>
      <c r="I78" s="15"/>
    </row>
    <row r="79" spans="1:9" ht="13.5" customHeight="1" x14ac:dyDescent="0.25">
      <c r="A79" s="18"/>
      <c r="B79" s="28">
        <f t="shared" ref="B79" si="74">IF($B$13&gt;0,$B$13,0)</f>
        <v>5</v>
      </c>
      <c r="C79" s="23"/>
      <c r="D79" s="13"/>
      <c r="E79" s="61"/>
      <c r="F79" s="14">
        <f t="shared" si="15"/>
        <v>0</v>
      </c>
      <c r="G79" s="15">
        <f t="shared" si="16"/>
        <v>0</v>
      </c>
      <c r="H79" s="15"/>
      <c r="I79" s="15"/>
    </row>
    <row r="80" spans="1:9" ht="13.5" customHeight="1" x14ac:dyDescent="0.25">
      <c r="A80" s="18"/>
      <c r="B80" s="69">
        <f t="shared" ref="B80" si="75">IF($B$14&gt;0,$B$14,0)</f>
        <v>6</v>
      </c>
      <c r="C80" s="23"/>
      <c r="D80" s="13">
        <f t="shared" ref="D80" si="76">SUM(C75:C80)</f>
        <v>0</v>
      </c>
      <c r="E80" s="61"/>
      <c r="F80" s="14">
        <f t="shared" si="15"/>
        <v>0</v>
      </c>
      <c r="G80" s="15">
        <f t="shared" si="16"/>
        <v>0</v>
      </c>
      <c r="H80" s="15">
        <f t="shared" ref="H80" si="77">IF(D80&gt;$D$6,$H$6*(D80-$D$6),0)</f>
        <v>0</v>
      </c>
      <c r="I80" s="15">
        <f t="shared" ref="I80" si="78">IF(SUM(G75:G80)&gt;H80,SUM(G75:G80),H80)</f>
        <v>0</v>
      </c>
    </row>
    <row r="81" spans="1:9" ht="13.5" customHeight="1" x14ac:dyDescent="0.25">
      <c r="A81" s="18">
        <f>'Grades 1-3'!A22</f>
        <v>45316</v>
      </c>
      <c r="B81" s="60">
        <f t="shared" ref="B81" si="79">IF($B$9&gt;0,$B$9,0)</f>
        <v>1</v>
      </c>
      <c r="C81" s="23"/>
      <c r="D81" s="13"/>
      <c r="E81" s="61"/>
      <c r="F81" s="14">
        <f t="shared" si="15"/>
        <v>0</v>
      </c>
      <c r="G81" s="15">
        <f t="shared" si="16"/>
        <v>0</v>
      </c>
      <c r="H81" s="15"/>
      <c r="I81" s="15"/>
    </row>
    <row r="82" spans="1:9" ht="13.5" customHeight="1" x14ac:dyDescent="0.25">
      <c r="A82" s="18"/>
      <c r="B82" s="28">
        <f t="shared" ref="B82" si="80">IF($B$10&gt;0,$B$10,0)</f>
        <v>2</v>
      </c>
      <c r="C82" s="23"/>
      <c r="D82" s="13"/>
      <c r="E82" s="61"/>
      <c r="F82" s="14">
        <f t="shared" si="15"/>
        <v>0</v>
      </c>
      <c r="G82" s="15">
        <f t="shared" si="16"/>
        <v>0</v>
      </c>
      <c r="H82" s="15"/>
      <c r="I82" s="15"/>
    </row>
    <row r="83" spans="1:9" ht="13.5" customHeight="1" x14ac:dyDescent="0.25">
      <c r="A83" s="18"/>
      <c r="B83" s="28">
        <f t="shared" ref="B83" si="81">IF($B$11&gt;0,$B$11,0)</f>
        <v>3</v>
      </c>
      <c r="C83" s="23"/>
      <c r="D83" s="13"/>
      <c r="E83" s="61"/>
      <c r="F83" s="14">
        <f t="shared" si="15"/>
        <v>0</v>
      </c>
      <c r="G83" s="15">
        <f t="shared" si="16"/>
        <v>0</v>
      </c>
      <c r="H83" s="15"/>
      <c r="I83" s="15"/>
    </row>
    <row r="84" spans="1:9" ht="13.5" customHeight="1" x14ac:dyDescent="0.25">
      <c r="A84" s="18"/>
      <c r="B84" s="28">
        <f t="shared" ref="B84" si="82">IF($B$12&gt;0,$B$12,0)</f>
        <v>4</v>
      </c>
      <c r="C84" s="23"/>
      <c r="D84" s="13"/>
      <c r="E84" s="61"/>
      <c r="F84" s="14">
        <f t="shared" si="15"/>
        <v>0</v>
      </c>
      <c r="G84" s="15">
        <f t="shared" si="16"/>
        <v>0</v>
      </c>
      <c r="H84" s="15"/>
      <c r="I84" s="15"/>
    </row>
    <row r="85" spans="1:9" ht="13.5" customHeight="1" x14ac:dyDescent="0.25">
      <c r="A85" s="18"/>
      <c r="B85" s="28">
        <f t="shared" ref="B85" si="83">IF($B$13&gt;0,$B$13,0)</f>
        <v>5</v>
      </c>
      <c r="C85" s="23"/>
      <c r="D85" s="13"/>
      <c r="E85" s="61"/>
      <c r="F85" s="14">
        <f t="shared" si="15"/>
        <v>0</v>
      </c>
      <c r="G85" s="15">
        <f t="shared" si="16"/>
        <v>0</v>
      </c>
      <c r="H85" s="15"/>
      <c r="I85" s="15"/>
    </row>
    <row r="86" spans="1:9" ht="13.5" customHeight="1" x14ac:dyDescent="0.25">
      <c r="A86" s="18"/>
      <c r="B86" s="69">
        <f t="shared" ref="B86" si="84">IF($B$14&gt;0,$B$14,0)</f>
        <v>6</v>
      </c>
      <c r="C86" s="23"/>
      <c r="D86" s="13">
        <f t="shared" ref="D86" si="85">SUM(C81:C86)</f>
        <v>0</v>
      </c>
      <c r="E86" s="61"/>
      <c r="F86" s="14">
        <f t="shared" si="15"/>
        <v>0</v>
      </c>
      <c r="G86" s="15">
        <f t="shared" si="16"/>
        <v>0</v>
      </c>
      <c r="H86" s="15">
        <f t="shared" ref="H86" si="86">IF(D86&gt;$D$6,$H$6*(D86-$D$6),0)</f>
        <v>0</v>
      </c>
      <c r="I86" s="15">
        <f t="shared" ref="I86" si="87">IF(SUM(G81:G86)&gt;H86,SUM(G81:G86),H86)</f>
        <v>0</v>
      </c>
    </row>
    <row r="87" spans="1:9" ht="13.5" customHeight="1" x14ac:dyDescent="0.25">
      <c r="A87" s="18">
        <f>'Grades 1-3'!A23</f>
        <v>45317</v>
      </c>
      <c r="B87" s="60">
        <f t="shared" ref="B87" si="88">IF($B$9&gt;0,$B$9,0)</f>
        <v>1</v>
      </c>
      <c r="C87" s="23"/>
      <c r="D87" s="13"/>
      <c r="E87" s="61"/>
      <c r="F87" s="14">
        <f t="shared" si="15"/>
        <v>0</v>
      </c>
      <c r="G87" s="15">
        <f t="shared" si="16"/>
        <v>0</v>
      </c>
      <c r="H87" s="15"/>
      <c r="I87" s="15"/>
    </row>
    <row r="88" spans="1:9" ht="13.5" customHeight="1" x14ac:dyDescent="0.25">
      <c r="A88" s="18"/>
      <c r="B88" s="28">
        <f t="shared" ref="B88" si="89">IF($B$10&gt;0,$B$10,0)</f>
        <v>2</v>
      </c>
      <c r="C88" s="23"/>
      <c r="D88" s="13"/>
      <c r="E88" s="61"/>
      <c r="F88" s="14">
        <f t="shared" si="15"/>
        <v>0</v>
      </c>
      <c r="G88" s="15">
        <f t="shared" si="16"/>
        <v>0</v>
      </c>
      <c r="H88" s="15"/>
      <c r="I88" s="15"/>
    </row>
    <row r="89" spans="1:9" ht="13.5" customHeight="1" x14ac:dyDescent="0.25">
      <c r="A89" s="18"/>
      <c r="B89" s="28">
        <f t="shared" ref="B89" si="90">IF($B$11&gt;0,$B$11,0)</f>
        <v>3</v>
      </c>
      <c r="C89" s="23"/>
      <c r="D89" s="13"/>
      <c r="E89" s="61"/>
      <c r="F89" s="14">
        <f t="shared" si="15"/>
        <v>0</v>
      </c>
      <c r="G89" s="15">
        <f t="shared" si="16"/>
        <v>0</v>
      </c>
      <c r="H89" s="15"/>
      <c r="I89" s="15"/>
    </row>
    <row r="90" spans="1:9" ht="13.5" customHeight="1" x14ac:dyDescent="0.25">
      <c r="A90" s="18"/>
      <c r="B90" s="28">
        <f t="shared" ref="B90" si="91">IF($B$12&gt;0,$B$12,0)</f>
        <v>4</v>
      </c>
      <c r="C90" s="23"/>
      <c r="D90" s="13"/>
      <c r="E90" s="61"/>
      <c r="F90" s="14">
        <f t="shared" si="15"/>
        <v>0</v>
      </c>
      <c r="G90" s="15">
        <f t="shared" si="16"/>
        <v>0</v>
      </c>
      <c r="H90" s="15"/>
      <c r="I90" s="15"/>
    </row>
    <row r="91" spans="1:9" ht="13.5" customHeight="1" x14ac:dyDescent="0.25">
      <c r="A91" s="18"/>
      <c r="B91" s="28">
        <f t="shared" ref="B91" si="92">IF($B$13&gt;0,$B$13,0)</f>
        <v>5</v>
      </c>
      <c r="C91" s="23"/>
      <c r="D91" s="13"/>
      <c r="E91" s="61"/>
      <c r="F91" s="14">
        <f t="shared" si="15"/>
        <v>0</v>
      </c>
      <c r="G91" s="15">
        <f t="shared" si="16"/>
        <v>0</v>
      </c>
      <c r="H91" s="15"/>
      <c r="I91" s="15"/>
    </row>
    <row r="92" spans="1:9" ht="13.5" customHeight="1" x14ac:dyDescent="0.25">
      <c r="A92" s="18"/>
      <c r="B92" s="69">
        <f t="shared" ref="B92" si="93">IF($B$14&gt;0,$B$14,0)</f>
        <v>6</v>
      </c>
      <c r="C92" s="23"/>
      <c r="D92" s="13">
        <f t="shared" ref="D92" si="94">SUM(C87:C92)</f>
        <v>0</v>
      </c>
      <c r="E92" s="61"/>
      <c r="F92" s="14">
        <f t="shared" si="15"/>
        <v>0</v>
      </c>
      <c r="G92" s="15">
        <f t="shared" si="16"/>
        <v>0</v>
      </c>
      <c r="H92" s="15">
        <f t="shared" ref="H92" si="95">IF(D92&gt;$D$6,$H$6*(D92-$D$6),0)</f>
        <v>0</v>
      </c>
      <c r="I92" s="15">
        <f t="shared" ref="I92" si="96">IF(SUM(G87:G92)&gt;H92,SUM(G87:G92),H92)</f>
        <v>0</v>
      </c>
    </row>
    <row r="93" spans="1:9" ht="13.5" customHeight="1" x14ac:dyDescent="0.25">
      <c r="A93" s="18">
        <f>'Grades 1-3'!A24</f>
        <v>45320</v>
      </c>
      <c r="B93" s="60">
        <f t="shared" ref="B93" si="97">IF($B$9&gt;0,$B$9,0)</f>
        <v>1</v>
      </c>
      <c r="C93" s="23"/>
      <c r="D93" s="13"/>
      <c r="E93" s="61"/>
      <c r="F93" s="14">
        <f t="shared" si="15"/>
        <v>0</v>
      </c>
      <c r="G93" s="15">
        <f t="shared" si="16"/>
        <v>0</v>
      </c>
      <c r="H93" s="15"/>
      <c r="I93" s="15"/>
    </row>
    <row r="94" spans="1:9" ht="13.5" customHeight="1" x14ac:dyDescent="0.25">
      <c r="A94" s="18"/>
      <c r="B94" s="28">
        <f t="shared" ref="B94" si="98">IF($B$10&gt;0,$B$10,0)</f>
        <v>2</v>
      </c>
      <c r="C94" s="23"/>
      <c r="D94" s="13"/>
      <c r="E94" s="61"/>
      <c r="F94" s="14">
        <f t="shared" si="15"/>
        <v>0</v>
      </c>
      <c r="G94" s="15">
        <f t="shared" si="16"/>
        <v>0</v>
      </c>
      <c r="H94" s="15"/>
      <c r="I94" s="15"/>
    </row>
    <row r="95" spans="1:9" ht="13.5" customHeight="1" x14ac:dyDescent="0.25">
      <c r="A95" s="18"/>
      <c r="B95" s="28">
        <f t="shared" ref="B95" si="99">IF($B$11&gt;0,$B$11,0)</f>
        <v>3</v>
      </c>
      <c r="C95" s="23"/>
      <c r="D95" s="13"/>
      <c r="E95" s="61"/>
      <c r="F95" s="14">
        <f t="shared" si="15"/>
        <v>0</v>
      </c>
      <c r="G95" s="15">
        <f t="shared" si="16"/>
        <v>0</v>
      </c>
      <c r="H95" s="15"/>
      <c r="I95" s="15"/>
    </row>
    <row r="96" spans="1:9" ht="13.5" customHeight="1" x14ac:dyDescent="0.25">
      <c r="A96" s="18"/>
      <c r="B96" s="28">
        <f t="shared" ref="B96" si="100">IF($B$12&gt;0,$B$12,0)</f>
        <v>4</v>
      </c>
      <c r="C96" s="23"/>
      <c r="D96" s="13"/>
      <c r="E96" s="61"/>
      <c r="F96" s="14">
        <f t="shared" si="15"/>
        <v>0</v>
      </c>
      <c r="G96" s="15">
        <f t="shared" si="16"/>
        <v>0</v>
      </c>
      <c r="H96" s="15"/>
      <c r="I96" s="15"/>
    </row>
    <row r="97" spans="1:9" ht="13.5" customHeight="1" x14ac:dyDescent="0.25">
      <c r="A97" s="18"/>
      <c r="B97" s="28">
        <f t="shared" ref="B97" si="101">IF($B$13&gt;0,$B$13,0)</f>
        <v>5</v>
      </c>
      <c r="C97" s="23"/>
      <c r="D97" s="13"/>
      <c r="E97" s="61"/>
      <c r="F97" s="14">
        <f t="shared" si="15"/>
        <v>0</v>
      </c>
      <c r="G97" s="15">
        <f t="shared" si="16"/>
        <v>0</v>
      </c>
      <c r="H97" s="15"/>
      <c r="I97" s="15"/>
    </row>
    <row r="98" spans="1:9" ht="13.5" customHeight="1" x14ac:dyDescent="0.25">
      <c r="A98" s="18"/>
      <c r="B98" s="69">
        <f t="shared" ref="B98" si="102">IF($B$14&gt;0,$B$14,0)</f>
        <v>6</v>
      </c>
      <c r="C98" s="23"/>
      <c r="D98" s="13">
        <f t="shared" ref="D98" si="103">SUM(C93:C98)</f>
        <v>0</v>
      </c>
      <c r="E98" s="61"/>
      <c r="F98" s="14">
        <f t="shared" si="15"/>
        <v>0</v>
      </c>
      <c r="G98" s="15">
        <f t="shared" si="16"/>
        <v>0</v>
      </c>
      <c r="H98" s="15">
        <f t="shared" ref="H98" si="104">IF(D98&gt;$D$6,$H$6*(D98-$D$6),0)</f>
        <v>0</v>
      </c>
      <c r="I98" s="15">
        <f t="shared" ref="I98" si="105">IF(SUM(G93:G98)&gt;H98,SUM(G93:G98),H98)</f>
        <v>0</v>
      </c>
    </row>
    <row r="99" spans="1:9" ht="13.5" customHeight="1" x14ac:dyDescent="0.25">
      <c r="A99" s="18">
        <f>'Grades 1-3'!A25</f>
        <v>45321</v>
      </c>
      <c r="B99" s="60">
        <f t="shared" ref="B99" si="106">IF($B$9&gt;0,$B$9,0)</f>
        <v>1</v>
      </c>
      <c r="C99" s="23"/>
      <c r="D99" s="13"/>
      <c r="E99" s="61"/>
      <c r="F99" s="14">
        <f t="shared" ref="F99:F104" si="107">IF(C99&gt;$C$6,(C99-$C$6)*$F$6,0)</f>
        <v>0</v>
      </c>
      <c r="G99" s="15">
        <f t="shared" ref="G99:G104" si="108">F99</f>
        <v>0</v>
      </c>
      <c r="H99" s="15"/>
      <c r="I99" s="15"/>
    </row>
    <row r="100" spans="1:9" ht="13.5" customHeight="1" x14ac:dyDescent="0.25">
      <c r="A100" s="18"/>
      <c r="B100" s="28">
        <f t="shared" ref="B100" si="109">IF($B$10&gt;0,$B$10,0)</f>
        <v>2</v>
      </c>
      <c r="C100" s="23"/>
      <c r="D100" s="13"/>
      <c r="E100" s="61"/>
      <c r="F100" s="14">
        <f t="shared" si="107"/>
        <v>0</v>
      </c>
      <c r="G100" s="15">
        <f t="shared" si="108"/>
        <v>0</v>
      </c>
      <c r="H100" s="15"/>
      <c r="I100" s="15"/>
    </row>
    <row r="101" spans="1:9" ht="13.5" customHeight="1" x14ac:dyDescent="0.25">
      <c r="A101" s="18"/>
      <c r="B101" s="28">
        <f t="shared" ref="B101" si="110">IF($B$11&gt;0,$B$11,0)</f>
        <v>3</v>
      </c>
      <c r="C101" s="23"/>
      <c r="D101" s="13"/>
      <c r="E101" s="61"/>
      <c r="F101" s="14">
        <f t="shared" si="107"/>
        <v>0</v>
      </c>
      <c r="G101" s="15">
        <f t="shared" si="108"/>
        <v>0</v>
      </c>
      <c r="H101" s="15"/>
      <c r="I101" s="15"/>
    </row>
    <row r="102" spans="1:9" ht="13.5" customHeight="1" x14ac:dyDescent="0.25">
      <c r="A102" s="18"/>
      <c r="B102" s="28">
        <f t="shared" ref="B102" si="111">IF($B$12&gt;0,$B$12,0)</f>
        <v>4</v>
      </c>
      <c r="C102" s="23"/>
      <c r="D102" s="13"/>
      <c r="E102" s="61"/>
      <c r="F102" s="14">
        <f t="shared" si="107"/>
        <v>0</v>
      </c>
      <c r="G102" s="15">
        <f t="shared" si="108"/>
        <v>0</v>
      </c>
      <c r="H102" s="15"/>
      <c r="I102" s="15"/>
    </row>
    <row r="103" spans="1:9" ht="13.5" customHeight="1" x14ac:dyDescent="0.25">
      <c r="A103" s="18"/>
      <c r="B103" s="28">
        <f t="shared" ref="B103" si="112">IF($B$13&gt;0,$B$13,0)</f>
        <v>5</v>
      </c>
      <c r="C103" s="23"/>
      <c r="D103" s="13"/>
      <c r="E103" s="61"/>
      <c r="F103" s="14">
        <f t="shared" si="107"/>
        <v>0</v>
      </c>
      <c r="G103" s="15">
        <f t="shared" si="108"/>
        <v>0</v>
      </c>
      <c r="H103" s="15"/>
      <c r="I103" s="15"/>
    </row>
    <row r="104" spans="1:9" ht="13.5" customHeight="1" x14ac:dyDescent="0.25">
      <c r="A104" s="18"/>
      <c r="B104" s="69">
        <f t="shared" ref="B104" si="113">IF($B$14&gt;0,$B$14,0)</f>
        <v>6</v>
      </c>
      <c r="C104" s="23"/>
      <c r="D104" s="13">
        <f t="shared" ref="D104" si="114">SUM(C99:C104)</f>
        <v>0</v>
      </c>
      <c r="E104" s="61"/>
      <c r="F104" s="14">
        <f t="shared" si="107"/>
        <v>0</v>
      </c>
      <c r="G104" s="15">
        <f t="shared" si="108"/>
        <v>0</v>
      </c>
      <c r="H104" s="15">
        <f t="shared" ref="H104" si="115">IF(D104&gt;$D$6,$H$6*(D104-$D$6),0)</f>
        <v>0</v>
      </c>
      <c r="I104" s="15">
        <f t="shared" ref="I104" si="116">IF(SUM(G99:G104)&gt;H104,SUM(G99:G104),H104)</f>
        <v>0</v>
      </c>
    </row>
    <row r="105" spans="1:9" ht="13.5" customHeight="1" x14ac:dyDescent="0.25">
      <c r="A105" s="18">
        <f>'Grades 1-3'!A26</f>
        <v>45322</v>
      </c>
      <c r="B105" s="60">
        <f t="shared" ref="B105" si="117">IF($B$9&gt;0,$B$9,0)</f>
        <v>1</v>
      </c>
      <c r="C105" s="23"/>
      <c r="D105" s="13"/>
      <c r="E105" s="61"/>
      <c r="F105" s="14">
        <f t="shared" si="15"/>
        <v>0</v>
      </c>
      <c r="G105" s="15">
        <f t="shared" si="16"/>
        <v>0</v>
      </c>
      <c r="H105" s="15"/>
      <c r="I105" s="15"/>
    </row>
    <row r="106" spans="1:9" ht="13.5" customHeight="1" x14ac:dyDescent="0.25">
      <c r="A106" s="18"/>
      <c r="B106" s="28">
        <f t="shared" ref="B106" si="118">IF($B$10&gt;0,$B$10,0)</f>
        <v>2</v>
      </c>
      <c r="C106" s="23"/>
      <c r="D106" s="13"/>
      <c r="E106" s="61"/>
      <c r="F106" s="14">
        <f t="shared" si="15"/>
        <v>0</v>
      </c>
      <c r="G106" s="15">
        <f t="shared" si="16"/>
        <v>0</v>
      </c>
      <c r="H106" s="15"/>
      <c r="I106" s="15"/>
    </row>
    <row r="107" spans="1:9" ht="13.5" customHeight="1" x14ac:dyDescent="0.25">
      <c r="A107" s="18"/>
      <c r="B107" s="28">
        <f t="shared" ref="B107" si="119">IF($B$11&gt;0,$B$11,0)</f>
        <v>3</v>
      </c>
      <c r="C107" s="23"/>
      <c r="D107" s="13"/>
      <c r="E107" s="61"/>
      <c r="F107" s="14">
        <f t="shared" si="15"/>
        <v>0</v>
      </c>
      <c r="G107" s="15">
        <f t="shared" si="16"/>
        <v>0</v>
      </c>
      <c r="H107" s="15"/>
      <c r="I107" s="15"/>
    </row>
    <row r="108" spans="1:9" ht="13.5" customHeight="1" x14ac:dyDescent="0.25">
      <c r="A108" s="18"/>
      <c r="B108" s="28">
        <f t="shared" ref="B108" si="120">IF($B$12&gt;0,$B$12,0)</f>
        <v>4</v>
      </c>
      <c r="C108" s="23"/>
      <c r="D108" s="13"/>
      <c r="E108" s="61"/>
      <c r="F108" s="14">
        <f t="shared" si="15"/>
        <v>0</v>
      </c>
      <c r="G108" s="15">
        <f t="shared" si="16"/>
        <v>0</v>
      </c>
      <c r="H108" s="15"/>
      <c r="I108" s="15"/>
    </row>
    <row r="109" spans="1:9" ht="13.5" customHeight="1" x14ac:dyDescent="0.25">
      <c r="A109" s="18"/>
      <c r="B109" s="28">
        <f t="shared" ref="B109" si="121">IF($B$13&gt;0,$B$13,0)</f>
        <v>5</v>
      </c>
      <c r="C109" s="23"/>
      <c r="D109" s="13"/>
      <c r="E109" s="61"/>
      <c r="F109" s="14">
        <f t="shared" ref="F109:F110" si="122">IF(C109&gt;$C$6,(C109-$C$6)*$F$6,0)</f>
        <v>0</v>
      </c>
      <c r="G109" s="15">
        <f t="shared" ref="G109:G110" si="123">F109</f>
        <v>0</v>
      </c>
      <c r="H109" s="15"/>
      <c r="I109" s="15"/>
    </row>
    <row r="110" spans="1:9" ht="13.5" customHeight="1" x14ac:dyDescent="0.25">
      <c r="A110" s="18"/>
      <c r="B110" s="69">
        <f t="shared" ref="B110" si="124">IF($B$14&gt;0,$B$14,0)</f>
        <v>6</v>
      </c>
      <c r="C110" s="23"/>
      <c r="D110" s="13">
        <f t="shared" ref="D110" si="125">SUM(C105:C110)</f>
        <v>0</v>
      </c>
      <c r="E110" s="61"/>
      <c r="F110" s="14">
        <f t="shared" si="122"/>
        <v>0</v>
      </c>
      <c r="G110" s="15">
        <f t="shared" si="123"/>
        <v>0</v>
      </c>
      <c r="H110" s="15">
        <f t="shared" ref="H110" si="126">IF(D110&gt;$D$6,$H$6*(D110-$D$6),0)</f>
        <v>0</v>
      </c>
      <c r="I110" s="15">
        <f t="shared" ref="I110" si="127">IF(SUM(G105:G110)&gt;H110,SUM(G105:G110),H110)</f>
        <v>0</v>
      </c>
    </row>
    <row r="111" spans="1:9" ht="19.5" thickBot="1" x14ac:dyDescent="0.35">
      <c r="A111" s="92" t="s">
        <v>2</v>
      </c>
      <c r="B111" s="96"/>
      <c r="C111" s="97"/>
      <c r="D111" s="98"/>
      <c r="E111" s="98"/>
      <c r="F111" s="95"/>
      <c r="G111" s="99"/>
      <c r="H111" s="99"/>
      <c r="I111" s="100">
        <f>SUM(I9:I110)</f>
        <v>0</v>
      </c>
    </row>
    <row r="112" spans="1:9" ht="8.1" customHeight="1" thickTop="1" x14ac:dyDescent="0.25">
      <c r="A112" s="16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57" t="s">
        <v>19</v>
      </c>
      <c r="B113" s="1"/>
      <c r="C113" s="1"/>
      <c r="D113" s="1"/>
      <c r="E113" s="1"/>
      <c r="F113" s="1"/>
      <c r="G113" s="1"/>
      <c r="H113" s="1"/>
      <c r="I113" s="1"/>
    </row>
    <row r="114" spans="1:9" ht="8.1" customHeight="1" x14ac:dyDescent="0.25">
      <c r="A114" s="16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58" t="s">
        <v>21</v>
      </c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59" t="s">
        <v>22</v>
      </c>
      <c r="B116" s="1"/>
      <c r="C116" s="1"/>
      <c r="D116" s="1"/>
      <c r="E116" s="1"/>
      <c r="F116" s="1"/>
      <c r="G116" s="1"/>
      <c r="H116" s="1"/>
      <c r="I116" s="1"/>
    </row>
    <row r="117" spans="1:9" ht="9.9499999999999993" customHeight="1" x14ac:dyDescent="0.25">
      <c r="A117" s="31"/>
      <c r="B117" s="31"/>
      <c r="D117" s="31"/>
      <c r="E117" s="31"/>
    </row>
    <row r="118" spans="1:9" x14ac:dyDescent="0.25">
      <c r="C118" s="34"/>
      <c r="E118" s="30"/>
    </row>
    <row r="119" spans="1:9" x14ac:dyDescent="0.25">
      <c r="A119" s="44" t="s">
        <v>13</v>
      </c>
      <c r="B119" s="45"/>
      <c r="C119" s="46"/>
      <c r="D119" s="46"/>
      <c r="E119" s="30"/>
      <c r="G119" s="47" t="s">
        <v>1</v>
      </c>
      <c r="H119" s="47"/>
    </row>
    <row r="120" spans="1:9" ht="9.9499999999999993" customHeight="1" x14ac:dyDescent="0.25">
      <c r="A120" s="31"/>
      <c r="B120" s="31"/>
      <c r="D120" s="31"/>
      <c r="E120" s="30"/>
    </row>
    <row r="121" spans="1:9" x14ac:dyDescent="0.25">
      <c r="A121" s="48"/>
      <c r="B121" s="49"/>
      <c r="C121" s="50"/>
      <c r="D121" s="51"/>
      <c r="E121" s="30"/>
    </row>
    <row r="122" spans="1:9" ht="17.25" x14ac:dyDescent="0.25">
      <c r="A122" s="44" t="s">
        <v>38</v>
      </c>
      <c r="B122" s="67"/>
      <c r="C122" s="67"/>
      <c r="D122" s="52"/>
      <c r="E122" s="30"/>
      <c r="G122" s="47" t="s">
        <v>1</v>
      </c>
      <c r="H122" s="47"/>
    </row>
    <row r="123" spans="1:9" x14ac:dyDescent="0.25">
      <c r="A123" s="31" t="s">
        <v>20</v>
      </c>
      <c r="B123" s="31"/>
      <c r="D123" s="31"/>
      <c r="E123" s="31"/>
    </row>
    <row r="124" spans="1:9" ht="18.75" x14ac:dyDescent="0.3">
      <c r="A124" s="122" t="str">
        <f>'Grades TK'!A42:F42</f>
        <v xml:space="preserve">   01-0000-0-1103-000-1110-1000-000-108</v>
      </c>
      <c r="B124" s="122"/>
      <c r="C124" s="122"/>
      <c r="D124" s="122"/>
      <c r="E124" s="122"/>
      <c r="F124" s="122"/>
      <c r="G124" s="122"/>
    </row>
  </sheetData>
  <mergeCells count="5">
    <mergeCell ref="A124:G124"/>
    <mergeCell ref="A2:I2"/>
    <mergeCell ref="C5:D5"/>
    <mergeCell ref="G5:I5"/>
    <mergeCell ref="E7:E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36"/>
  <sheetViews>
    <sheetView view="pageBreakPreview" topLeftCell="A93" zoomScaleNormal="100" zoomScaleSheetLayoutView="100" workbookViewId="0">
      <selection activeCell="H9" sqref="H9:I120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0" width="9.140625" style="31"/>
    <col min="11" max="11" width="11.140625" style="31" customWidth="1"/>
    <col min="12" max="16384" width="9.140625" style="31"/>
  </cols>
  <sheetData>
    <row r="1" spans="1:11" s="30" customFormat="1" ht="15.75" x14ac:dyDescent="0.25">
      <c r="A1" s="113" t="str">
        <f>'Grades 4-6'!A1</f>
        <v>2023-24</v>
      </c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 x14ac:dyDescent="0.25">
      <c r="A2" s="123" t="str">
        <f>'Grades 6-8 NMS PE-MUSIC 1 FTE'!A2:I2</f>
        <v>January 8th- January 31st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1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customHeight="1" x14ac:dyDescent="0.25">
      <c r="A5" s="2"/>
      <c r="B5" s="3"/>
      <c r="C5" s="120" t="s">
        <v>11</v>
      </c>
      <c r="D5" s="120"/>
      <c r="E5" s="24"/>
      <c r="F5" s="112" t="s">
        <v>24</v>
      </c>
      <c r="G5" s="120" t="s">
        <v>64</v>
      </c>
      <c r="H5" s="120"/>
      <c r="I5" s="120"/>
      <c r="J5" s="120"/>
      <c r="K5" s="120"/>
    </row>
    <row r="6" spans="1:11" s="40" customFormat="1" x14ac:dyDescent="0.25">
      <c r="A6" s="68" t="s">
        <v>32</v>
      </c>
      <c r="B6" s="7"/>
      <c r="C6" s="112">
        <v>35</v>
      </c>
      <c r="D6" s="8" t="s">
        <v>15</v>
      </c>
      <c r="E6" s="24"/>
      <c r="F6" s="9">
        <v>3</v>
      </c>
      <c r="G6" s="4"/>
      <c r="I6" s="5"/>
      <c r="J6" s="9">
        <v>3</v>
      </c>
    </row>
    <row r="7" spans="1:11" ht="17.100000000000001" customHeight="1" x14ac:dyDescent="0.25">
      <c r="A7" s="10"/>
      <c r="B7" s="11"/>
      <c r="C7" s="11" t="s">
        <v>17</v>
      </c>
      <c r="D7" s="11"/>
      <c r="E7" s="121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21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x14ac:dyDescent="0.25">
      <c r="A9" s="18">
        <v>44935</v>
      </c>
      <c r="B9" s="25">
        <v>1</v>
      </c>
      <c r="C9" s="23"/>
      <c r="D9" s="13"/>
      <c r="E9" s="13"/>
      <c r="F9" s="14"/>
      <c r="G9" s="15"/>
      <c r="H9" s="14">
        <f t="shared" ref="H9:H10" si="0">IF(C9&gt;$C$6,(C9-$C$6)*$F$6,0)</f>
        <v>0</v>
      </c>
      <c r="I9" s="15">
        <f t="shared" ref="I9:I10" si="1">H9</f>
        <v>0</v>
      </c>
    </row>
    <row r="10" spans="1:11" x14ac:dyDescent="0.25">
      <c r="A10" s="18"/>
      <c r="B10" s="25">
        <v>2</v>
      </c>
      <c r="C10" s="23"/>
      <c r="D10" s="13"/>
      <c r="E10" s="13"/>
      <c r="F10" s="14"/>
      <c r="G10" s="15"/>
      <c r="H10" s="14">
        <f t="shared" si="0"/>
        <v>0</v>
      </c>
      <c r="I10" s="15">
        <f t="shared" si="1"/>
        <v>0</v>
      </c>
    </row>
    <row r="11" spans="1:11" x14ac:dyDescent="0.25">
      <c r="A11" s="18"/>
      <c r="B11" s="25">
        <v>3</v>
      </c>
      <c r="C11" s="23"/>
      <c r="D11" s="13"/>
      <c r="E11" s="13"/>
      <c r="F11" s="14"/>
      <c r="G11" s="15"/>
      <c r="H11" s="14">
        <f t="shared" ref="H11:H74" si="2">IF(C11&gt;$C$6,(C11-$C$6)*$F$6,0)</f>
        <v>0</v>
      </c>
      <c r="I11" s="15">
        <f t="shared" ref="I11:I74" si="3">H11</f>
        <v>0</v>
      </c>
    </row>
    <row r="12" spans="1:11" x14ac:dyDescent="0.25">
      <c r="A12" s="18"/>
      <c r="B12" s="25">
        <v>4</v>
      </c>
      <c r="C12" s="23"/>
      <c r="D12" s="13"/>
      <c r="E12" s="13"/>
      <c r="F12" s="14"/>
      <c r="G12" s="15"/>
      <c r="H12" s="14">
        <f t="shared" si="2"/>
        <v>0</v>
      </c>
      <c r="I12" s="15">
        <f t="shared" si="3"/>
        <v>0</v>
      </c>
    </row>
    <row r="13" spans="1:11" x14ac:dyDescent="0.25">
      <c r="A13" s="18"/>
      <c r="B13" s="25">
        <v>5</v>
      </c>
      <c r="C13" s="23"/>
      <c r="D13" s="13"/>
      <c r="E13" s="13"/>
      <c r="F13" s="14"/>
      <c r="G13" s="15"/>
      <c r="H13" s="14">
        <f t="shared" si="2"/>
        <v>0</v>
      </c>
      <c r="I13" s="15">
        <f t="shared" si="3"/>
        <v>0</v>
      </c>
    </row>
    <row r="14" spans="1:11" x14ac:dyDescent="0.25">
      <c r="A14" s="18"/>
      <c r="B14" s="25">
        <v>6</v>
      </c>
      <c r="C14" s="23"/>
      <c r="D14" s="13"/>
      <c r="E14" s="13"/>
      <c r="F14" s="14"/>
      <c r="G14" s="15"/>
      <c r="H14" s="14">
        <f t="shared" si="2"/>
        <v>0</v>
      </c>
      <c r="I14" s="15">
        <f t="shared" si="3"/>
        <v>0</v>
      </c>
    </row>
    <row r="15" spans="1:11" x14ac:dyDescent="0.25">
      <c r="A15" s="18"/>
      <c r="B15" s="25">
        <v>7</v>
      </c>
      <c r="C15" s="23"/>
      <c r="D15" s="13">
        <f>SUM(C9:C15)</f>
        <v>0</v>
      </c>
      <c r="E15" s="13"/>
      <c r="F15" s="14"/>
      <c r="G15" s="15"/>
      <c r="H15" s="14">
        <f t="shared" si="2"/>
        <v>0</v>
      </c>
      <c r="I15" s="15">
        <f t="shared" si="3"/>
        <v>0</v>
      </c>
      <c r="J15" s="115">
        <f>IF(D15&gt;(ROUND((210/6)*(7-(COUNTBLANK(C9:C15)))-0,0)),((C9+C10+C11+C12+C13+C14+C15)-(ROUND((210/6)*(7-(COUNTBLANK(C9:C15)))-0,0)))*$J$6,0)</f>
        <v>0</v>
      </c>
      <c r="K15" s="15">
        <f>IF(SUM(I9:I15)&gt;J15,SUM(I9:I15),J15)</f>
        <v>0</v>
      </c>
    </row>
    <row r="16" spans="1:11" x14ac:dyDescent="0.25">
      <c r="A16" s="18">
        <f>A9+1</f>
        <v>44936</v>
      </c>
      <c r="B16" s="60">
        <f>IF($B$9&gt;0,$B$9,0)</f>
        <v>1</v>
      </c>
      <c r="C16" s="23"/>
      <c r="D16" s="13"/>
      <c r="E16" s="13"/>
      <c r="F16" s="13"/>
      <c r="G16" s="61"/>
      <c r="H16" s="14">
        <f t="shared" si="2"/>
        <v>0</v>
      </c>
      <c r="I16" s="15">
        <f t="shared" si="3"/>
        <v>0</v>
      </c>
      <c r="J16" s="15"/>
      <c r="K16" s="15"/>
    </row>
    <row r="17" spans="1:15" x14ac:dyDescent="0.25">
      <c r="A17" s="18"/>
      <c r="B17" s="28">
        <f>IF($B$10&gt;0,$B$10,0)</f>
        <v>2</v>
      </c>
      <c r="C17" s="23"/>
      <c r="D17" s="13"/>
      <c r="E17" s="13"/>
      <c r="F17" s="13"/>
      <c r="G17" s="61"/>
      <c r="H17" s="14">
        <f t="shared" si="2"/>
        <v>0</v>
      </c>
      <c r="I17" s="15">
        <f t="shared" si="3"/>
        <v>0</v>
      </c>
      <c r="J17" s="15"/>
      <c r="K17" s="15"/>
    </row>
    <row r="18" spans="1:15" x14ac:dyDescent="0.25">
      <c r="A18" s="18"/>
      <c r="B18" s="28">
        <f>IF($B$11&gt;0,$B$11,0)</f>
        <v>3</v>
      </c>
      <c r="C18" s="23"/>
      <c r="D18" s="13"/>
      <c r="E18" s="13"/>
      <c r="F18" s="13"/>
      <c r="G18" s="61"/>
      <c r="H18" s="14">
        <f t="shared" si="2"/>
        <v>0</v>
      </c>
      <c r="I18" s="15">
        <f t="shared" si="3"/>
        <v>0</v>
      </c>
      <c r="J18" s="15"/>
      <c r="K18" s="15"/>
    </row>
    <row r="19" spans="1:15" x14ac:dyDescent="0.25">
      <c r="A19" s="18"/>
      <c r="B19" s="28">
        <f>IF($B$12&gt;0,$B$12,0)</f>
        <v>4</v>
      </c>
      <c r="C19" s="23"/>
      <c r="D19" s="13"/>
      <c r="E19" s="13"/>
      <c r="F19" s="13"/>
      <c r="G19" s="61"/>
      <c r="H19" s="14">
        <f t="shared" si="2"/>
        <v>0</v>
      </c>
      <c r="I19" s="15">
        <f t="shared" si="3"/>
        <v>0</v>
      </c>
      <c r="J19" s="15"/>
      <c r="K19" s="15"/>
      <c r="O19" s="62"/>
    </row>
    <row r="20" spans="1:15" x14ac:dyDescent="0.25">
      <c r="A20" s="18"/>
      <c r="B20" s="28">
        <f>IF($B$13&gt;0,$B$13,0)</f>
        <v>5</v>
      </c>
      <c r="C20" s="23"/>
      <c r="D20" s="13"/>
      <c r="E20" s="13"/>
      <c r="F20" s="13"/>
      <c r="G20" s="61"/>
      <c r="H20" s="14">
        <f t="shared" si="2"/>
        <v>0</v>
      </c>
      <c r="I20" s="15">
        <f t="shared" si="3"/>
        <v>0</v>
      </c>
      <c r="J20" s="15"/>
      <c r="K20" s="15"/>
      <c r="O20" s="62"/>
    </row>
    <row r="21" spans="1:15" x14ac:dyDescent="0.25">
      <c r="A21" s="18"/>
      <c r="B21" s="28">
        <v>6</v>
      </c>
      <c r="C21" s="23"/>
      <c r="D21" s="13"/>
      <c r="E21" s="13"/>
      <c r="F21" s="13"/>
      <c r="G21" s="61"/>
      <c r="H21" s="14">
        <f t="shared" si="2"/>
        <v>0</v>
      </c>
      <c r="I21" s="15">
        <f t="shared" si="3"/>
        <v>0</v>
      </c>
      <c r="J21" s="15"/>
      <c r="K21" s="15"/>
      <c r="O21" s="62"/>
    </row>
    <row r="22" spans="1:15" x14ac:dyDescent="0.25">
      <c r="A22" s="18"/>
      <c r="B22" s="69">
        <f>IF($B$15&gt;0,$B$15,0)</f>
        <v>7</v>
      </c>
      <c r="C22" s="23"/>
      <c r="D22" s="13">
        <f>SUM(C16:C22)</f>
        <v>0</v>
      </c>
      <c r="E22" s="13"/>
      <c r="F22" s="14"/>
      <c r="G22" s="15"/>
      <c r="H22" s="14">
        <f t="shared" si="2"/>
        <v>0</v>
      </c>
      <c r="I22" s="15">
        <f t="shared" si="3"/>
        <v>0</v>
      </c>
      <c r="J22" s="115">
        <f>IF(D22&gt;(ROUND((210/6)*(7-(COUNTBLANK(C16:C22)))-0,0)),((C16+C17+C18+C19+C20+C21+C22)-(ROUND((210/6)*(7-(COUNTBLANK(C16:C22)))-0,0)))*$J$6,0)</f>
        <v>0</v>
      </c>
      <c r="K22" s="15">
        <f>IF(SUM(I16:I22)&gt;J22,SUM(I16:I22),J22)</f>
        <v>0</v>
      </c>
    </row>
    <row r="23" spans="1:15" x14ac:dyDescent="0.25">
      <c r="A23" s="18">
        <f>A16+1</f>
        <v>44937</v>
      </c>
      <c r="B23" s="60">
        <f>IF($B$9&gt;0,$B$9,0)</f>
        <v>1</v>
      </c>
      <c r="C23" s="23"/>
      <c r="D23" s="13"/>
      <c r="E23" s="13"/>
      <c r="F23" s="13"/>
      <c r="G23" s="61"/>
      <c r="H23" s="14">
        <f t="shared" si="2"/>
        <v>0</v>
      </c>
      <c r="I23" s="15">
        <f t="shared" si="3"/>
        <v>0</v>
      </c>
      <c r="J23" s="15"/>
      <c r="K23" s="15"/>
    </row>
    <row r="24" spans="1:15" x14ac:dyDescent="0.25">
      <c r="A24" s="18"/>
      <c r="B24" s="28">
        <f>IF($B$10&gt;0,$B$10,0)</f>
        <v>2</v>
      </c>
      <c r="C24" s="23"/>
      <c r="D24" s="13"/>
      <c r="E24" s="13"/>
      <c r="F24" s="13"/>
      <c r="G24" s="61"/>
      <c r="H24" s="14">
        <f t="shared" si="2"/>
        <v>0</v>
      </c>
      <c r="I24" s="15">
        <f t="shared" si="3"/>
        <v>0</v>
      </c>
      <c r="J24" s="15"/>
      <c r="K24" s="15"/>
    </row>
    <row r="25" spans="1:15" x14ac:dyDescent="0.25">
      <c r="A25" s="18"/>
      <c r="B25" s="28">
        <f>IF($B$11&gt;0,$B$11,0)</f>
        <v>3</v>
      </c>
      <c r="C25" s="23"/>
      <c r="D25" s="13"/>
      <c r="E25" s="13"/>
      <c r="F25" s="13"/>
      <c r="G25" s="61"/>
      <c r="H25" s="14">
        <f t="shared" si="2"/>
        <v>0</v>
      </c>
      <c r="I25" s="15">
        <f t="shared" si="3"/>
        <v>0</v>
      </c>
      <c r="J25" s="15"/>
      <c r="K25" s="15"/>
    </row>
    <row r="26" spans="1:15" x14ac:dyDescent="0.25">
      <c r="A26" s="18"/>
      <c r="B26" s="28">
        <f>IF($B$12&gt;0,$B$12,0)</f>
        <v>4</v>
      </c>
      <c r="C26" s="23"/>
      <c r="D26" s="13"/>
      <c r="E26" s="13"/>
      <c r="F26" s="13"/>
      <c r="G26" s="61"/>
      <c r="H26" s="14">
        <f t="shared" si="2"/>
        <v>0</v>
      </c>
      <c r="I26" s="15">
        <f t="shared" si="3"/>
        <v>0</v>
      </c>
      <c r="J26" s="15"/>
      <c r="K26" s="15"/>
      <c r="O26" s="62"/>
    </row>
    <row r="27" spans="1:15" x14ac:dyDescent="0.25">
      <c r="A27" s="18"/>
      <c r="B27" s="28">
        <f>IF($B$13&gt;0,$B$13,0)</f>
        <v>5</v>
      </c>
      <c r="C27" s="23"/>
      <c r="D27" s="13"/>
      <c r="E27" s="13"/>
      <c r="F27" s="13"/>
      <c r="G27" s="61"/>
      <c r="H27" s="14">
        <f t="shared" si="2"/>
        <v>0</v>
      </c>
      <c r="I27" s="15">
        <f t="shared" si="3"/>
        <v>0</v>
      </c>
      <c r="J27" s="15"/>
      <c r="K27" s="15"/>
      <c r="O27" s="62"/>
    </row>
    <row r="28" spans="1:15" x14ac:dyDescent="0.25">
      <c r="A28" s="18"/>
      <c r="B28" s="28">
        <v>6</v>
      </c>
      <c r="C28" s="23"/>
      <c r="D28" s="13"/>
      <c r="E28" s="13"/>
      <c r="F28" s="13"/>
      <c r="G28" s="61"/>
      <c r="H28" s="14">
        <f t="shared" si="2"/>
        <v>0</v>
      </c>
      <c r="I28" s="15">
        <f t="shared" si="3"/>
        <v>0</v>
      </c>
      <c r="J28" s="15"/>
      <c r="K28" s="15"/>
      <c r="O28" s="62"/>
    </row>
    <row r="29" spans="1:15" x14ac:dyDescent="0.25">
      <c r="A29" s="18"/>
      <c r="B29" s="69">
        <f>IF($B$15&gt;0,$B$15,0)</f>
        <v>7</v>
      </c>
      <c r="C29" s="23"/>
      <c r="D29" s="13">
        <f>SUM(C23:C29)</f>
        <v>0</v>
      </c>
      <c r="E29" s="13"/>
      <c r="F29" s="14"/>
      <c r="G29" s="15"/>
      <c r="H29" s="14">
        <f t="shared" si="2"/>
        <v>0</v>
      </c>
      <c r="I29" s="15">
        <f t="shared" si="3"/>
        <v>0</v>
      </c>
      <c r="J29" s="115">
        <f>IF(D29&gt;(ROUND((210/6)*(7-(COUNTBLANK(C23:C29)))-0,0)),((C23+C24+C25+C26+C27+C28+C29)-(ROUND((210/6)*(7-(COUNTBLANK(C23:C29)))-0,0)))*$J$6,0)</f>
        <v>0</v>
      </c>
      <c r="K29" s="15">
        <f>IF(SUM(I23:I29)&gt;J29,SUM(I23:I29),J29)</f>
        <v>0</v>
      </c>
    </row>
    <row r="30" spans="1:15" x14ac:dyDescent="0.25">
      <c r="A30" s="18">
        <f>A23+1</f>
        <v>44938</v>
      </c>
      <c r="B30" s="60">
        <f>IF($B$9&gt;0,$B$9,0)</f>
        <v>1</v>
      </c>
      <c r="C30" s="23"/>
      <c r="D30" s="13"/>
      <c r="E30" s="13"/>
      <c r="F30" s="13"/>
      <c r="G30" s="61"/>
      <c r="H30" s="14">
        <f t="shared" si="2"/>
        <v>0</v>
      </c>
      <c r="I30" s="15">
        <f t="shared" si="3"/>
        <v>0</v>
      </c>
      <c r="J30" s="15"/>
      <c r="K30" s="15"/>
    </row>
    <row r="31" spans="1:15" x14ac:dyDescent="0.25">
      <c r="A31" s="18"/>
      <c r="B31" s="28">
        <f>IF($B$10&gt;0,$B$10,0)</f>
        <v>2</v>
      </c>
      <c r="C31" s="23"/>
      <c r="D31" s="13"/>
      <c r="E31" s="13"/>
      <c r="F31" s="13"/>
      <c r="G31" s="61"/>
      <c r="H31" s="14">
        <f t="shared" si="2"/>
        <v>0</v>
      </c>
      <c r="I31" s="15">
        <f t="shared" si="3"/>
        <v>0</v>
      </c>
      <c r="J31" s="15"/>
      <c r="K31" s="15"/>
    </row>
    <row r="32" spans="1:15" x14ac:dyDescent="0.25">
      <c r="A32" s="18"/>
      <c r="B32" s="28">
        <f>IF($B$11&gt;0,$B$11,0)</f>
        <v>3</v>
      </c>
      <c r="C32" s="23"/>
      <c r="D32" s="13"/>
      <c r="E32" s="13"/>
      <c r="F32" s="13"/>
      <c r="G32" s="61"/>
      <c r="H32" s="14">
        <f t="shared" si="2"/>
        <v>0</v>
      </c>
      <c r="I32" s="15">
        <f t="shared" si="3"/>
        <v>0</v>
      </c>
      <c r="J32" s="15"/>
      <c r="K32" s="15"/>
    </row>
    <row r="33" spans="1:15" x14ac:dyDescent="0.25">
      <c r="A33" s="18"/>
      <c r="B33" s="28">
        <f>IF($B$12&gt;0,$B$12,0)</f>
        <v>4</v>
      </c>
      <c r="C33" s="23"/>
      <c r="D33" s="13"/>
      <c r="E33" s="13"/>
      <c r="F33" s="13"/>
      <c r="G33" s="61"/>
      <c r="H33" s="14">
        <f t="shared" si="2"/>
        <v>0</v>
      </c>
      <c r="I33" s="15">
        <f t="shared" si="3"/>
        <v>0</v>
      </c>
      <c r="J33" s="15"/>
      <c r="K33" s="15"/>
      <c r="O33" s="62"/>
    </row>
    <row r="34" spans="1:15" x14ac:dyDescent="0.25">
      <c r="A34" s="18"/>
      <c r="B34" s="28">
        <f>IF($B$13&gt;0,$B$13,0)</f>
        <v>5</v>
      </c>
      <c r="C34" s="23"/>
      <c r="D34" s="13"/>
      <c r="E34" s="13"/>
      <c r="F34" s="13"/>
      <c r="G34" s="61"/>
      <c r="H34" s="14">
        <f t="shared" si="2"/>
        <v>0</v>
      </c>
      <c r="I34" s="15">
        <f t="shared" si="3"/>
        <v>0</v>
      </c>
      <c r="J34" s="15"/>
      <c r="K34" s="15"/>
      <c r="O34" s="62"/>
    </row>
    <row r="35" spans="1:15" x14ac:dyDescent="0.25">
      <c r="A35" s="18"/>
      <c r="B35" s="28">
        <v>6</v>
      </c>
      <c r="C35" s="23"/>
      <c r="D35" s="13"/>
      <c r="E35" s="13"/>
      <c r="F35" s="13"/>
      <c r="G35" s="61"/>
      <c r="H35" s="14">
        <f t="shared" si="2"/>
        <v>0</v>
      </c>
      <c r="I35" s="15">
        <f t="shared" si="3"/>
        <v>0</v>
      </c>
      <c r="J35" s="15"/>
      <c r="K35" s="15"/>
      <c r="O35" s="62"/>
    </row>
    <row r="36" spans="1:15" x14ac:dyDescent="0.25">
      <c r="A36" s="18"/>
      <c r="B36" s="69">
        <f>IF($B$15&gt;0,$B$15,0)</f>
        <v>7</v>
      </c>
      <c r="C36" s="23"/>
      <c r="D36" s="13">
        <f>SUM(C30:C36)</f>
        <v>0</v>
      </c>
      <c r="E36" s="13"/>
      <c r="F36" s="14"/>
      <c r="G36" s="15"/>
      <c r="H36" s="14">
        <f t="shared" si="2"/>
        <v>0</v>
      </c>
      <c r="I36" s="15">
        <f t="shared" si="3"/>
        <v>0</v>
      </c>
      <c r="J36" s="115">
        <f>IF(D36&gt;(ROUND((210/6)*(7-(COUNTBLANK(C30:C36)))-0,0)),((C30+C31+C32+C33+C34+C35+C36)-(ROUND((210/6)*(7-(COUNTBLANK(C30:C36)))-0,0)))*$J$6,0)</f>
        <v>0</v>
      </c>
      <c r="K36" s="15">
        <f>IF(SUM(I30:I36)&gt;J36,SUM(I30:I36),J36)</f>
        <v>0</v>
      </c>
    </row>
    <row r="37" spans="1:15" x14ac:dyDescent="0.25">
      <c r="A37" s="18">
        <f>A30+1</f>
        <v>44939</v>
      </c>
      <c r="B37" s="60">
        <f>IF($B$9&gt;0,$B$9,0)</f>
        <v>1</v>
      </c>
      <c r="C37" s="23"/>
      <c r="D37" s="13"/>
      <c r="E37" s="13"/>
      <c r="F37" s="13"/>
      <c r="G37" s="61"/>
      <c r="H37" s="14">
        <f t="shared" si="2"/>
        <v>0</v>
      </c>
      <c r="I37" s="15">
        <f t="shared" si="3"/>
        <v>0</v>
      </c>
      <c r="J37" s="15"/>
      <c r="K37" s="15"/>
    </row>
    <row r="38" spans="1:15" x14ac:dyDescent="0.25">
      <c r="A38" s="18"/>
      <c r="B38" s="28">
        <f>IF($B$10&gt;0,$B$10,0)</f>
        <v>2</v>
      </c>
      <c r="C38" s="23"/>
      <c r="D38" s="13"/>
      <c r="E38" s="13"/>
      <c r="F38" s="13"/>
      <c r="G38" s="61"/>
      <c r="H38" s="14">
        <f t="shared" si="2"/>
        <v>0</v>
      </c>
      <c r="I38" s="15">
        <f t="shared" si="3"/>
        <v>0</v>
      </c>
      <c r="J38" s="15"/>
      <c r="K38" s="15"/>
    </row>
    <row r="39" spans="1:15" x14ac:dyDescent="0.25">
      <c r="A39" s="18"/>
      <c r="B39" s="28">
        <f>IF($B$11&gt;0,$B$11,0)</f>
        <v>3</v>
      </c>
      <c r="C39" s="23"/>
      <c r="D39" s="13"/>
      <c r="E39" s="13"/>
      <c r="F39" s="13"/>
      <c r="G39" s="61"/>
      <c r="H39" s="14">
        <f t="shared" si="2"/>
        <v>0</v>
      </c>
      <c r="I39" s="15">
        <f t="shared" si="3"/>
        <v>0</v>
      </c>
      <c r="J39" s="15"/>
      <c r="K39" s="15"/>
    </row>
    <row r="40" spans="1:15" x14ac:dyDescent="0.25">
      <c r="A40" s="18"/>
      <c r="B40" s="28">
        <f>IF($B$12&gt;0,$B$12,0)</f>
        <v>4</v>
      </c>
      <c r="C40" s="23"/>
      <c r="D40" s="13"/>
      <c r="E40" s="13"/>
      <c r="F40" s="13"/>
      <c r="G40" s="61"/>
      <c r="H40" s="14">
        <f t="shared" si="2"/>
        <v>0</v>
      </c>
      <c r="I40" s="15">
        <f t="shared" si="3"/>
        <v>0</v>
      </c>
      <c r="J40" s="15"/>
      <c r="K40" s="15"/>
      <c r="O40" s="62"/>
    </row>
    <row r="41" spans="1:15" x14ac:dyDescent="0.25">
      <c r="A41" s="18"/>
      <c r="B41" s="28">
        <f>IF($B$13&gt;0,$B$13,0)</f>
        <v>5</v>
      </c>
      <c r="C41" s="23"/>
      <c r="D41" s="13"/>
      <c r="E41" s="13"/>
      <c r="F41" s="13"/>
      <c r="G41" s="61"/>
      <c r="H41" s="14">
        <f t="shared" si="2"/>
        <v>0</v>
      </c>
      <c r="I41" s="15">
        <f t="shared" si="3"/>
        <v>0</v>
      </c>
      <c r="J41" s="15"/>
      <c r="K41" s="15"/>
      <c r="O41" s="62"/>
    </row>
    <row r="42" spans="1:15" x14ac:dyDescent="0.25">
      <c r="A42" s="18"/>
      <c r="B42" s="28">
        <v>6</v>
      </c>
      <c r="C42" s="23"/>
      <c r="D42" s="13"/>
      <c r="E42" s="13"/>
      <c r="F42" s="13"/>
      <c r="G42" s="61"/>
      <c r="H42" s="14">
        <f t="shared" si="2"/>
        <v>0</v>
      </c>
      <c r="I42" s="15">
        <f t="shared" si="3"/>
        <v>0</v>
      </c>
      <c r="J42" s="15"/>
      <c r="K42" s="15"/>
      <c r="O42" s="62"/>
    </row>
    <row r="43" spans="1:15" x14ac:dyDescent="0.25">
      <c r="A43" s="18"/>
      <c r="B43" s="69">
        <f>IF($B$15&gt;0,$B$15,0)</f>
        <v>7</v>
      </c>
      <c r="C43" s="23"/>
      <c r="D43" s="13">
        <f>SUM(C37:C43)</f>
        <v>0</v>
      </c>
      <c r="E43" s="13"/>
      <c r="F43" s="14"/>
      <c r="G43" s="15"/>
      <c r="H43" s="14">
        <f t="shared" si="2"/>
        <v>0</v>
      </c>
      <c r="I43" s="15">
        <f t="shared" si="3"/>
        <v>0</v>
      </c>
      <c r="J43" s="115">
        <f>IF(D43&gt;(ROUND((210/6)*(7-(COUNTBLANK(C37:C43)))-0,0)),((C37+C38+C39+C40+C41+C42+C43)-(ROUND((210/6)*(7-(COUNTBLANK(C37:C43)))-0,0)))*$J$6,0)</f>
        <v>0</v>
      </c>
      <c r="K43" s="15">
        <f>IF(SUM(I37:I43)&gt;J43,SUM(I37:I43),J43)</f>
        <v>0</v>
      </c>
    </row>
    <row r="44" spans="1:15" x14ac:dyDescent="0.25">
      <c r="A44" s="18">
        <f>A37+4</f>
        <v>44943</v>
      </c>
      <c r="B44" s="60">
        <f>IF($B$9&gt;0,$B$9,0)</f>
        <v>1</v>
      </c>
      <c r="C44" s="23"/>
      <c r="D44" s="13"/>
      <c r="E44" s="13"/>
      <c r="F44" s="13"/>
      <c r="G44" s="61"/>
      <c r="H44" s="14">
        <f t="shared" si="2"/>
        <v>0</v>
      </c>
      <c r="I44" s="15">
        <f t="shared" si="3"/>
        <v>0</v>
      </c>
      <c r="J44" s="15"/>
      <c r="K44" s="15"/>
    </row>
    <row r="45" spans="1:15" x14ac:dyDescent="0.25">
      <c r="A45" s="18"/>
      <c r="B45" s="28">
        <f>IF($B$10&gt;0,$B$10,0)</f>
        <v>2</v>
      </c>
      <c r="C45" s="23"/>
      <c r="D45" s="13"/>
      <c r="E45" s="13"/>
      <c r="F45" s="13"/>
      <c r="G45" s="61"/>
      <c r="H45" s="14">
        <f t="shared" si="2"/>
        <v>0</v>
      </c>
      <c r="I45" s="15">
        <f t="shared" si="3"/>
        <v>0</v>
      </c>
      <c r="J45" s="15"/>
      <c r="K45" s="15"/>
    </row>
    <row r="46" spans="1:15" x14ac:dyDescent="0.25">
      <c r="A46" s="18"/>
      <c r="B46" s="28">
        <f>IF($B$11&gt;0,$B$11,0)</f>
        <v>3</v>
      </c>
      <c r="C46" s="23"/>
      <c r="D46" s="13"/>
      <c r="E46" s="13"/>
      <c r="F46" s="13"/>
      <c r="G46" s="61"/>
      <c r="H46" s="14">
        <f t="shared" si="2"/>
        <v>0</v>
      </c>
      <c r="I46" s="15">
        <f t="shared" si="3"/>
        <v>0</v>
      </c>
      <c r="J46" s="15"/>
      <c r="K46" s="15"/>
    </row>
    <row r="47" spans="1:15" x14ac:dyDescent="0.25">
      <c r="A47" s="18"/>
      <c r="B47" s="28">
        <f>IF($B$12&gt;0,$B$12,0)</f>
        <v>4</v>
      </c>
      <c r="C47" s="23"/>
      <c r="D47" s="13"/>
      <c r="E47" s="13"/>
      <c r="F47" s="13"/>
      <c r="G47" s="61"/>
      <c r="H47" s="14">
        <f t="shared" si="2"/>
        <v>0</v>
      </c>
      <c r="I47" s="15">
        <f t="shared" si="3"/>
        <v>0</v>
      </c>
      <c r="J47" s="15"/>
      <c r="K47" s="15"/>
    </row>
    <row r="48" spans="1:15" ht="14.25" customHeight="1" x14ac:dyDescent="0.25">
      <c r="A48" s="18"/>
      <c r="B48" s="28">
        <f>IF($B$13&gt;0,$B$13,0)</f>
        <v>5</v>
      </c>
      <c r="C48" s="23"/>
      <c r="D48" s="13"/>
      <c r="E48" s="13"/>
      <c r="F48" s="13"/>
      <c r="G48" s="61"/>
      <c r="H48" s="14">
        <f t="shared" si="2"/>
        <v>0</v>
      </c>
      <c r="I48" s="15">
        <f t="shared" si="3"/>
        <v>0</v>
      </c>
      <c r="J48" s="15"/>
      <c r="K48" s="15"/>
    </row>
    <row r="49" spans="1:11" ht="14.25" customHeight="1" x14ac:dyDescent="0.25">
      <c r="A49" s="18"/>
      <c r="B49" s="28">
        <v>6</v>
      </c>
      <c r="C49" s="23"/>
      <c r="D49" s="13"/>
      <c r="E49" s="13"/>
      <c r="F49" s="13"/>
      <c r="G49" s="61"/>
      <c r="H49" s="14">
        <f t="shared" si="2"/>
        <v>0</v>
      </c>
      <c r="I49" s="15">
        <f t="shared" si="3"/>
        <v>0</v>
      </c>
      <c r="J49" s="15"/>
      <c r="K49" s="15"/>
    </row>
    <row r="50" spans="1:11" x14ac:dyDescent="0.25">
      <c r="A50" s="18"/>
      <c r="B50" s="69">
        <f>IF($B$15&gt;0,$B$15,0)</f>
        <v>7</v>
      </c>
      <c r="C50" s="23"/>
      <c r="D50" s="13">
        <f>SUM(C44:C50)</f>
        <v>0</v>
      </c>
      <c r="E50" s="13"/>
      <c r="F50" s="14"/>
      <c r="G50" s="15"/>
      <c r="H50" s="14">
        <f t="shared" si="2"/>
        <v>0</v>
      </c>
      <c r="I50" s="15">
        <f t="shared" si="3"/>
        <v>0</v>
      </c>
      <c r="J50" s="115">
        <f>IF(D50&gt;(ROUND((210/6)*(7-(COUNTBLANK(C44:C50)))-0,0)),((C44+C45+C46+C47+C48+C49+C50)-(ROUND((210/6)*(7-(COUNTBLANK(C44:C50)))-0,0)))*$J$6,0)</f>
        <v>0</v>
      </c>
      <c r="K50" s="15">
        <f>IF(SUM(I44:I50)&gt;J50,SUM(I44:I50),J50)</f>
        <v>0</v>
      </c>
    </row>
    <row r="51" spans="1:11" x14ac:dyDescent="0.25">
      <c r="A51" s="18">
        <f>A44+1</f>
        <v>44944</v>
      </c>
      <c r="B51" s="60">
        <f>IF($B$9&gt;0,$B$9,0)</f>
        <v>1</v>
      </c>
      <c r="C51" s="23"/>
      <c r="D51" s="13"/>
      <c r="E51" s="13"/>
      <c r="F51" s="13"/>
      <c r="G51" s="61"/>
      <c r="H51" s="14">
        <f t="shared" si="2"/>
        <v>0</v>
      </c>
      <c r="I51" s="15">
        <f t="shared" si="3"/>
        <v>0</v>
      </c>
      <c r="J51" s="15"/>
      <c r="K51" s="15"/>
    </row>
    <row r="52" spans="1:11" x14ac:dyDescent="0.25">
      <c r="A52" s="18"/>
      <c r="B52" s="28">
        <f>IF($B$10&gt;0,$B$10,0)</f>
        <v>2</v>
      </c>
      <c r="C52" s="23"/>
      <c r="D52" s="13"/>
      <c r="E52" s="13"/>
      <c r="F52" s="13"/>
      <c r="G52" s="61"/>
      <c r="H52" s="14">
        <f t="shared" si="2"/>
        <v>0</v>
      </c>
      <c r="I52" s="15">
        <f t="shared" si="3"/>
        <v>0</v>
      </c>
      <c r="J52" s="15"/>
      <c r="K52" s="15"/>
    </row>
    <row r="53" spans="1:11" x14ac:dyDescent="0.25">
      <c r="A53" s="18"/>
      <c r="B53" s="28">
        <f>IF($B$11&gt;0,$B$11,0)</f>
        <v>3</v>
      </c>
      <c r="C53" s="23"/>
      <c r="D53" s="13"/>
      <c r="E53" s="13"/>
      <c r="F53" s="13"/>
      <c r="G53" s="61"/>
      <c r="H53" s="14">
        <f t="shared" si="2"/>
        <v>0</v>
      </c>
      <c r="I53" s="15">
        <f t="shared" si="3"/>
        <v>0</v>
      </c>
      <c r="J53" s="15"/>
      <c r="K53" s="15"/>
    </row>
    <row r="54" spans="1:11" x14ac:dyDescent="0.25">
      <c r="A54" s="18"/>
      <c r="B54" s="28">
        <f>IF($B$12&gt;0,$B$12,0)</f>
        <v>4</v>
      </c>
      <c r="C54" s="23"/>
      <c r="D54" s="13"/>
      <c r="E54" s="13"/>
      <c r="F54" s="13"/>
      <c r="G54" s="61"/>
      <c r="H54" s="14">
        <f t="shared" si="2"/>
        <v>0</v>
      </c>
      <c r="I54" s="15">
        <f t="shared" si="3"/>
        <v>0</v>
      </c>
      <c r="J54" s="15"/>
      <c r="K54" s="15"/>
    </row>
    <row r="55" spans="1:11" x14ac:dyDescent="0.25">
      <c r="A55" s="18"/>
      <c r="B55" s="28">
        <f>IF($B$13&gt;0,$B$13,0)</f>
        <v>5</v>
      </c>
      <c r="C55" s="23"/>
      <c r="D55" s="13"/>
      <c r="E55" s="13"/>
      <c r="F55" s="13"/>
      <c r="G55" s="61"/>
      <c r="H55" s="14">
        <f t="shared" si="2"/>
        <v>0</v>
      </c>
      <c r="I55" s="15">
        <f t="shared" si="3"/>
        <v>0</v>
      </c>
      <c r="J55" s="15"/>
      <c r="K55" s="15"/>
    </row>
    <row r="56" spans="1:11" x14ac:dyDescent="0.25">
      <c r="A56" s="18"/>
      <c r="B56" s="28">
        <v>6</v>
      </c>
      <c r="C56" s="23"/>
      <c r="D56" s="13"/>
      <c r="E56" s="13"/>
      <c r="F56" s="13"/>
      <c r="G56" s="61"/>
      <c r="H56" s="14">
        <f t="shared" si="2"/>
        <v>0</v>
      </c>
      <c r="I56" s="15">
        <f t="shared" si="3"/>
        <v>0</v>
      </c>
      <c r="J56" s="15"/>
      <c r="K56" s="15"/>
    </row>
    <row r="57" spans="1:11" x14ac:dyDescent="0.25">
      <c r="A57" s="18"/>
      <c r="B57" s="69">
        <f>IF($B$15&gt;0,$B$15,0)</f>
        <v>7</v>
      </c>
      <c r="C57" s="23"/>
      <c r="D57" s="13">
        <f>SUM(C51:C57)</f>
        <v>0</v>
      </c>
      <c r="E57" s="13"/>
      <c r="F57" s="14"/>
      <c r="G57" s="15"/>
      <c r="H57" s="14">
        <f t="shared" si="2"/>
        <v>0</v>
      </c>
      <c r="I57" s="15">
        <f t="shared" si="3"/>
        <v>0</v>
      </c>
      <c r="J57" s="115">
        <f>IF(D57&gt;(ROUND((210/6)*(7-(COUNTBLANK(C51:C57)))-0,0)),((C51+C52+C53+C54+C55+C56+C57)-(ROUND((210/6)*(7-(COUNTBLANK(C51:C57)))-0,0)))*$J$6,0)</f>
        <v>0</v>
      </c>
      <c r="K57" s="15">
        <f>IF(SUM(I51:I57)&gt;J57,SUM(I51:I57),J57)</f>
        <v>0</v>
      </c>
    </row>
    <row r="58" spans="1:11" x14ac:dyDescent="0.25">
      <c r="A58" s="18">
        <f>A51+1</f>
        <v>44945</v>
      </c>
      <c r="B58" s="60">
        <f>IF($B$9&gt;0,$B$9,0)</f>
        <v>1</v>
      </c>
      <c r="C58" s="23"/>
      <c r="D58" s="13"/>
      <c r="E58" s="13"/>
      <c r="F58" s="13"/>
      <c r="G58" s="61"/>
      <c r="H58" s="14">
        <f t="shared" si="2"/>
        <v>0</v>
      </c>
      <c r="I58" s="15">
        <f t="shared" si="3"/>
        <v>0</v>
      </c>
      <c r="J58" s="15"/>
      <c r="K58" s="15"/>
    </row>
    <row r="59" spans="1:11" x14ac:dyDescent="0.25">
      <c r="A59" s="18"/>
      <c r="B59" s="28">
        <f>IF($B$10&gt;0,$B$10,0)</f>
        <v>2</v>
      </c>
      <c r="C59" s="23"/>
      <c r="D59" s="13"/>
      <c r="E59" s="13"/>
      <c r="F59" s="13"/>
      <c r="G59" s="61"/>
      <c r="H59" s="14">
        <f t="shared" si="2"/>
        <v>0</v>
      </c>
      <c r="I59" s="15">
        <f t="shared" si="3"/>
        <v>0</v>
      </c>
      <c r="J59" s="15"/>
      <c r="K59" s="15"/>
    </row>
    <row r="60" spans="1:11" x14ac:dyDescent="0.25">
      <c r="A60" s="18"/>
      <c r="B60" s="28">
        <f>IF($B$11&gt;0,$B$11,0)</f>
        <v>3</v>
      </c>
      <c r="C60" s="23"/>
      <c r="D60" s="13"/>
      <c r="E60" s="13"/>
      <c r="F60" s="13"/>
      <c r="G60" s="61"/>
      <c r="H60" s="14">
        <f t="shared" si="2"/>
        <v>0</v>
      </c>
      <c r="I60" s="15">
        <f t="shared" si="3"/>
        <v>0</v>
      </c>
      <c r="J60" s="15"/>
      <c r="K60" s="15"/>
    </row>
    <row r="61" spans="1:11" x14ac:dyDescent="0.25">
      <c r="A61" s="18"/>
      <c r="B61" s="28">
        <f>IF($B$12&gt;0,$B$12,0)</f>
        <v>4</v>
      </c>
      <c r="C61" s="23"/>
      <c r="D61" s="13"/>
      <c r="E61" s="13"/>
      <c r="F61" s="13"/>
      <c r="G61" s="61"/>
      <c r="H61" s="14">
        <f t="shared" si="2"/>
        <v>0</v>
      </c>
      <c r="I61" s="15">
        <f t="shared" si="3"/>
        <v>0</v>
      </c>
      <c r="J61" s="15"/>
      <c r="K61" s="15"/>
    </row>
    <row r="62" spans="1:11" x14ac:dyDescent="0.25">
      <c r="A62" s="18"/>
      <c r="B62" s="28">
        <f>IF($B$13&gt;0,$B$13,0)</f>
        <v>5</v>
      </c>
      <c r="C62" s="23"/>
      <c r="D62" s="13"/>
      <c r="E62" s="13"/>
      <c r="F62" s="13"/>
      <c r="G62" s="61"/>
      <c r="H62" s="14">
        <f t="shared" si="2"/>
        <v>0</v>
      </c>
      <c r="I62" s="15">
        <f t="shared" si="3"/>
        <v>0</v>
      </c>
      <c r="J62" s="15"/>
      <c r="K62" s="15"/>
    </row>
    <row r="63" spans="1:11" x14ac:dyDescent="0.25">
      <c r="A63" s="18"/>
      <c r="B63" s="28">
        <v>6</v>
      </c>
      <c r="C63" s="23"/>
      <c r="D63" s="13"/>
      <c r="E63" s="13"/>
      <c r="F63" s="13"/>
      <c r="G63" s="61"/>
      <c r="H63" s="14">
        <f t="shared" si="2"/>
        <v>0</v>
      </c>
      <c r="I63" s="15">
        <f t="shared" si="3"/>
        <v>0</v>
      </c>
      <c r="J63" s="15"/>
      <c r="K63" s="15"/>
    </row>
    <row r="64" spans="1:11" x14ac:dyDescent="0.25">
      <c r="A64" s="18"/>
      <c r="B64" s="69">
        <f>IF($B$15&gt;0,$B$15,0)</f>
        <v>7</v>
      </c>
      <c r="C64" s="23"/>
      <c r="D64" s="13">
        <f>SUM(C58:C64)</f>
        <v>0</v>
      </c>
      <c r="E64" s="13"/>
      <c r="F64" s="14"/>
      <c r="G64" s="15"/>
      <c r="H64" s="14">
        <f t="shared" si="2"/>
        <v>0</v>
      </c>
      <c r="I64" s="15">
        <f t="shared" si="3"/>
        <v>0</v>
      </c>
      <c r="J64" s="115">
        <f>IF(D64&gt;(ROUND((210/6)*(7-(COUNTBLANK(C58:C64)))-0,0)),((C58+C59+C60+C61+C62+C63+C64)-(ROUND((210/6)*(7-(COUNTBLANK(C58:C64)))-0,0)))*$J$6,0)</f>
        <v>0</v>
      </c>
      <c r="K64" s="15">
        <f>IF(SUM(I58:I64)&gt;J64,SUM(I58:I64),J64)</f>
        <v>0</v>
      </c>
    </row>
    <row r="65" spans="1:15" x14ac:dyDescent="0.25">
      <c r="A65" s="18">
        <f>A58+1</f>
        <v>44946</v>
      </c>
      <c r="B65" s="60">
        <f>IF($B$9&gt;0,$B$9,0)</f>
        <v>1</v>
      </c>
      <c r="C65" s="23"/>
      <c r="D65" s="13"/>
      <c r="E65" s="13"/>
      <c r="F65" s="13"/>
      <c r="G65" s="61"/>
      <c r="H65" s="14">
        <f t="shared" si="2"/>
        <v>0</v>
      </c>
      <c r="I65" s="15">
        <f t="shared" si="3"/>
        <v>0</v>
      </c>
      <c r="J65" s="15"/>
      <c r="K65" s="15"/>
    </row>
    <row r="66" spans="1:15" x14ac:dyDescent="0.25">
      <c r="A66" s="18"/>
      <c r="B66" s="28">
        <f>IF($B$10&gt;0,$B$10,0)</f>
        <v>2</v>
      </c>
      <c r="C66" s="23"/>
      <c r="D66" s="13"/>
      <c r="E66" s="13"/>
      <c r="F66" s="13"/>
      <c r="G66" s="61"/>
      <c r="H66" s="14">
        <f t="shared" si="2"/>
        <v>0</v>
      </c>
      <c r="I66" s="15">
        <f t="shared" si="3"/>
        <v>0</v>
      </c>
      <c r="J66" s="15"/>
      <c r="K66" s="15"/>
    </row>
    <row r="67" spans="1:15" x14ac:dyDescent="0.25">
      <c r="A67" s="18"/>
      <c r="B67" s="28">
        <f>IF($B$11&gt;0,$B$11,0)</f>
        <v>3</v>
      </c>
      <c r="C67" s="23"/>
      <c r="D67" s="13"/>
      <c r="E67" s="13"/>
      <c r="F67" s="13"/>
      <c r="G67" s="61"/>
      <c r="H67" s="14">
        <f t="shared" si="2"/>
        <v>0</v>
      </c>
      <c r="I67" s="15">
        <f t="shared" si="3"/>
        <v>0</v>
      </c>
      <c r="J67" s="15"/>
      <c r="K67" s="15"/>
    </row>
    <row r="68" spans="1:15" x14ac:dyDescent="0.25">
      <c r="A68" s="18"/>
      <c r="B68" s="28">
        <f>IF($B$12&gt;0,$B$12,0)</f>
        <v>4</v>
      </c>
      <c r="C68" s="23"/>
      <c r="D68" s="13"/>
      <c r="E68" s="13"/>
      <c r="F68" s="13"/>
      <c r="G68" s="61"/>
      <c r="H68" s="14">
        <f t="shared" si="2"/>
        <v>0</v>
      </c>
      <c r="I68" s="15">
        <f t="shared" si="3"/>
        <v>0</v>
      </c>
      <c r="J68" s="15"/>
      <c r="K68" s="15"/>
      <c r="O68" s="62"/>
    </row>
    <row r="69" spans="1:15" x14ac:dyDescent="0.25">
      <c r="A69" s="18"/>
      <c r="B69" s="28">
        <f>IF($B$13&gt;0,$B$13,0)</f>
        <v>5</v>
      </c>
      <c r="C69" s="23"/>
      <c r="D69" s="13"/>
      <c r="E69" s="13"/>
      <c r="F69" s="13"/>
      <c r="G69" s="61"/>
      <c r="H69" s="14">
        <f t="shared" si="2"/>
        <v>0</v>
      </c>
      <c r="I69" s="15">
        <f t="shared" si="3"/>
        <v>0</v>
      </c>
      <c r="J69" s="15"/>
      <c r="K69" s="15"/>
      <c r="O69" s="62"/>
    </row>
    <row r="70" spans="1:15" x14ac:dyDescent="0.25">
      <c r="A70" s="18"/>
      <c r="B70" s="28">
        <v>6</v>
      </c>
      <c r="C70" s="23"/>
      <c r="D70" s="13"/>
      <c r="E70" s="13"/>
      <c r="F70" s="13"/>
      <c r="G70" s="61"/>
      <c r="H70" s="14">
        <f t="shared" si="2"/>
        <v>0</v>
      </c>
      <c r="I70" s="15">
        <f t="shared" si="3"/>
        <v>0</v>
      </c>
      <c r="J70" s="15"/>
      <c r="K70" s="15"/>
      <c r="O70" s="62"/>
    </row>
    <row r="71" spans="1:15" x14ac:dyDescent="0.25">
      <c r="A71" s="18"/>
      <c r="B71" s="69">
        <f>IF($B$15&gt;0,$B$15,0)</f>
        <v>7</v>
      </c>
      <c r="C71" s="23"/>
      <c r="D71" s="13">
        <f>SUM(C65:C71)</f>
        <v>0</v>
      </c>
      <c r="E71" s="13"/>
      <c r="F71" s="14"/>
      <c r="G71" s="15"/>
      <c r="H71" s="14">
        <f t="shared" si="2"/>
        <v>0</v>
      </c>
      <c r="I71" s="15">
        <f t="shared" si="3"/>
        <v>0</v>
      </c>
      <c r="J71" s="115">
        <f>IF(D71&gt;(ROUND((210/6)*(7-(COUNTBLANK(C65:C71)))-0,0)),((C65+C66+C67+C68+C69+C70+C71)-(ROUND((210/6)*(7-(COUNTBLANK(C65:C71)))-0,0)))*$J$6,0)</f>
        <v>0</v>
      </c>
      <c r="K71" s="15">
        <f>IF(SUM(I65:I71)&gt;J71,SUM(I65:I71),J71)</f>
        <v>0</v>
      </c>
    </row>
    <row r="72" spans="1:15" x14ac:dyDescent="0.25">
      <c r="A72" s="18">
        <f>A65+3</f>
        <v>44949</v>
      </c>
      <c r="B72" s="60">
        <f>IF($B$9&gt;0,$B$9,0)</f>
        <v>1</v>
      </c>
      <c r="C72" s="23"/>
      <c r="D72" s="13"/>
      <c r="E72" s="13"/>
      <c r="F72" s="13"/>
      <c r="G72" s="61"/>
      <c r="H72" s="14">
        <f t="shared" si="2"/>
        <v>0</v>
      </c>
      <c r="I72" s="15">
        <f t="shared" si="3"/>
        <v>0</v>
      </c>
      <c r="J72" s="15"/>
      <c r="K72" s="15"/>
    </row>
    <row r="73" spans="1:15" x14ac:dyDescent="0.25">
      <c r="A73" s="18"/>
      <c r="B73" s="28">
        <f>IF($B$10&gt;0,$B$10,0)</f>
        <v>2</v>
      </c>
      <c r="C73" s="23"/>
      <c r="D73" s="13"/>
      <c r="E73" s="13"/>
      <c r="F73" s="13"/>
      <c r="G73" s="61"/>
      <c r="H73" s="14">
        <f t="shared" si="2"/>
        <v>0</v>
      </c>
      <c r="I73" s="15">
        <f t="shared" si="3"/>
        <v>0</v>
      </c>
      <c r="J73" s="15"/>
      <c r="K73" s="15"/>
    </row>
    <row r="74" spans="1:15" x14ac:dyDescent="0.25">
      <c r="A74" s="18"/>
      <c r="B74" s="28">
        <f>IF($B$11&gt;0,$B$11,0)</f>
        <v>3</v>
      </c>
      <c r="C74" s="23"/>
      <c r="D74" s="13"/>
      <c r="E74" s="13"/>
      <c r="F74" s="13"/>
      <c r="G74" s="61"/>
      <c r="H74" s="14">
        <f t="shared" si="2"/>
        <v>0</v>
      </c>
      <c r="I74" s="15">
        <f t="shared" si="3"/>
        <v>0</v>
      </c>
      <c r="J74" s="15"/>
      <c r="K74" s="15"/>
    </row>
    <row r="75" spans="1:15" x14ac:dyDescent="0.25">
      <c r="A75" s="18"/>
      <c r="B75" s="28">
        <f>IF($B$12&gt;0,$B$12,0)</f>
        <v>4</v>
      </c>
      <c r="C75" s="23"/>
      <c r="D75" s="13"/>
      <c r="E75" s="13"/>
      <c r="F75" s="13"/>
      <c r="G75" s="61"/>
      <c r="H75" s="14">
        <f t="shared" ref="H75:H120" si="4">IF(C75&gt;$C$6,(C75-$C$6)*$F$6,0)</f>
        <v>0</v>
      </c>
      <c r="I75" s="15">
        <f t="shared" ref="I75:I120" si="5">H75</f>
        <v>0</v>
      </c>
      <c r="J75" s="15"/>
      <c r="K75" s="15"/>
    </row>
    <row r="76" spans="1:15" ht="14.25" customHeight="1" x14ac:dyDescent="0.25">
      <c r="A76" s="18"/>
      <c r="B76" s="28">
        <f>IF($B$13&gt;0,$B$13,0)</f>
        <v>5</v>
      </c>
      <c r="C76" s="23"/>
      <c r="D76" s="13"/>
      <c r="E76" s="13"/>
      <c r="F76" s="13"/>
      <c r="G76" s="61"/>
      <c r="H76" s="14">
        <f t="shared" si="4"/>
        <v>0</v>
      </c>
      <c r="I76" s="15">
        <f t="shared" si="5"/>
        <v>0</v>
      </c>
      <c r="J76" s="15"/>
      <c r="K76" s="15"/>
    </row>
    <row r="77" spans="1:15" ht="14.25" customHeight="1" x14ac:dyDescent="0.25">
      <c r="A77" s="18"/>
      <c r="B77" s="28">
        <v>6</v>
      </c>
      <c r="C77" s="23"/>
      <c r="D77" s="13"/>
      <c r="E77" s="13"/>
      <c r="F77" s="13"/>
      <c r="G77" s="61"/>
      <c r="H77" s="14">
        <f t="shared" si="4"/>
        <v>0</v>
      </c>
      <c r="I77" s="15">
        <f t="shared" si="5"/>
        <v>0</v>
      </c>
      <c r="J77" s="15"/>
      <c r="K77" s="15"/>
    </row>
    <row r="78" spans="1:15" x14ac:dyDescent="0.25">
      <c r="A78" s="18"/>
      <c r="B78" s="69">
        <f>IF($B$15&gt;0,$B$15,0)</f>
        <v>7</v>
      </c>
      <c r="C78" s="23"/>
      <c r="D78" s="13">
        <f>SUM(C72:C78)</f>
        <v>0</v>
      </c>
      <c r="E78" s="13"/>
      <c r="F78" s="14"/>
      <c r="G78" s="15"/>
      <c r="H78" s="14">
        <f t="shared" si="4"/>
        <v>0</v>
      </c>
      <c r="I78" s="15">
        <f t="shared" si="5"/>
        <v>0</v>
      </c>
      <c r="J78" s="115">
        <f>IF(D78&gt;(ROUND((210/6)*(7-(COUNTBLANK(C72:C78)))-0,0)),((C72+C73+C74+C75+C76+C77+C78)-(ROUND((210/6)*(7-(COUNTBLANK(C72:C78)))-0,0)))*$J$6,0)</f>
        <v>0</v>
      </c>
      <c r="K78" s="15">
        <f>IF(SUM(I72:I78)&gt;J78,SUM(I72:I78),J78)</f>
        <v>0</v>
      </c>
    </row>
    <row r="79" spans="1:15" x14ac:dyDescent="0.25">
      <c r="A79" s="18">
        <f>A72+1</f>
        <v>44950</v>
      </c>
      <c r="B79" s="60">
        <f>IF($B$9&gt;0,$B$9,0)</f>
        <v>1</v>
      </c>
      <c r="C79" s="23"/>
      <c r="D79" s="13"/>
      <c r="E79" s="13"/>
      <c r="F79" s="13"/>
      <c r="G79" s="61"/>
      <c r="H79" s="14">
        <f t="shared" si="4"/>
        <v>0</v>
      </c>
      <c r="I79" s="15">
        <f t="shared" si="5"/>
        <v>0</v>
      </c>
      <c r="J79" s="15"/>
      <c r="K79" s="15"/>
    </row>
    <row r="80" spans="1:15" x14ac:dyDescent="0.25">
      <c r="A80" s="18"/>
      <c r="B80" s="28">
        <f>IF($B$10&gt;0,$B$10,0)</f>
        <v>2</v>
      </c>
      <c r="C80" s="23"/>
      <c r="D80" s="13"/>
      <c r="E80" s="13"/>
      <c r="F80" s="13"/>
      <c r="G80" s="61"/>
      <c r="H80" s="14">
        <f t="shared" si="4"/>
        <v>0</v>
      </c>
      <c r="I80" s="15">
        <f t="shared" si="5"/>
        <v>0</v>
      </c>
      <c r="J80" s="15"/>
      <c r="K80" s="15"/>
    </row>
    <row r="81" spans="1:15" x14ac:dyDescent="0.25">
      <c r="A81" s="18"/>
      <c r="B81" s="28">
        <f>IF($B$11&gt;0,$B$11,0)</f>
        <v>3</v>
      </c>
      <c r="C81" s="23"/>
      <c r="D81" s="13"/>
      <c r="E81" s="13"/>
      <c r="F81" s="13"/>
      <c r="G81" s="61"/>
      <c r="H81" s="14">
        <f t="shared" si="4"/>
        <v>0</v>
      </c>
      <c r="I81" s="15">
        <f t="shared" si="5"/>
        <v>0</v>
      </c>
      <c r="J81" s="15"/>
      <c r="K81" s="15"/>
    </row>
    <row r="82" spans="1:15" x14ac:dyDescent="0.25">
      <c r="A82" s="18"/>
      <c r="B82" s="28">
        <f>IF($B$12&gt;0,$B$12,0)</f>
        <v>4</v>
      </c>
      <c r="C82" s="23"/>
      <c r="D82" s="13"/>
      <c r="E82" s="13"/>
      <c r="F82" s="13"/>
      <c r="G82" s="61"/>
      <c r="H82" s="14">
        <f t="shared" si="4"/>
        <v>0</v>
      </c>
      <c r="I82" s="15">
        <f t="shared" si="5"/>
        <v>0</v>
      </c>
      <c r="J82" s="15"/>
      <c r="K82" s="15"/>
    </row>
    <row r="83" spans="1:15" x14ac:dyDescent="0.25">
      <c r="A83" s="18"/>
      <c r="B83" s="28">
        <f>IF($B$13&gt;0,$B$13,0)</f>
        <v>5</v>
      </c>
      <c r="C83" s="23"/>
      <c r="D83" s="13"/>
      <c r="E83" s="13"/>
      <c r="F83" s="13"/>
      <c r="G83" s="61"/>
      <c r="H83" s="14">
        <f t="shared" si="4"/>
        <v>0</v>
      </c>
      <c r="I83" s="15">
        <f t="shared" si="5"/>
        <v>0</v>
      </c>
      <c r="J83" s="15"/>
      <c r="K83" s="15"/>
    </row>
    <row r="84" spans="1:15" x14ac:dyDescent="0.25">
      <c r="A84" s="18"/>
      <c r="B84" s="28">
        <v>6</v>
      </c>
      <c r="C84" s="23"/>
      <c r="D84" s="13"/>
      <c r="E84" s="13"/>
      <c r="F84" s="13"/>
      <c r="G84" s="61"/>
      <c r="H84" s="14">
        <f t="shared" si="4"/>
        <v>0</v>
      </c>
      <c r="I84" s="15">
        <f t="shared" si="5"/>
        <v>0</v>
      </c>
      <c r="J84" s="15"/>
      <c r="K84" s="15"/>
    </row>
    <row r="85" spans="1:15" x14ac:dyDescent="0.25">
      <c r="A85" s="18"/>
      <c r="B85" s="69">
        <f>IF($B$15&gt;0,$B$15,0)</f>
        <v>7</v>
      </c>
      <c r="C85" s="23"/>
      <c r="D85" s="13">
        <f>SUM(C79:C85)</f>
        <v>0</v>
      </c>
      <c r="E85" s="13"/>
      <c r="F85" s="14"/>
      <c r="G85" s="15"/>
      <c r="H85" s="14">
        <f t="shared" si="4"/>
        <v>0</v>
      </c>
      <c r="I85" s="15">
        <f t="shared" si="5"/>
        <v>0</v>
      </c>
      <c r="J85" s="115">
        <f>IF(D85&gt;(ROUND((210/6)*(7-(COUNTBLANK(C79:C85)))-0,0)),((C79+C80+C81+C82+C83+C84+C85)-(ROUND((210/6)*(7-(COUNTBLANK(C79:C85)))-0,0)))*$J$6,0)</f>
        <v>0</v>
      </c>
      <c r="K85" s="15">
        <f>IF(SUM(I79:I85)&gt;J85,SUM(I79:I85),J85)</f>
        <v>0</v>
      </c>
    </row>
    <row r="86" spans="1:15" x14ac:dyDescent="0.25">
      <c r="A86" s="18">
        <f>A79+1</f>
        <v>44951</v>
      </c>
      <c r="B86" s="60">
        <f>IF($B$9&gt;0,$B$9,0)</f>
        <v>1</v>
      </c>
      <c r="C86" s="23"/>
      <c r="D86" s="13"/>
      <c r="E86" s="13"/>
      <c r="F86" s="13"/>
      <c r="G86" s="61"/>
      <c r="H86" s="14">
        <f t="shared" si="4"/>
        <v>0</v>
      </c>
      <c r="I86" s="15">
        <f t="shared" si="5"/>
        <v>0</v>
      </c>
      <c r="J86" s="15"/>
      <c r="K86" s="15"/>
    </row>
    <row r="87" spans="1:15" x14ac:dyDescent="0.25">
      <c r="A87" s="18"/>
      <c r="B87" s="28">
        <f>IF($B$10&gt;0,$B$10,0)</f>
        <v>2</v>
      </c>
      <c r="C87" s="23"/>
      <c r="D87" s="13"/>
      <c r="E87" s="13"/>
      <c r="F87" s="13"/>
      <c r="G87" s="61"/>
      <c r="H87" s="14">
        <f t="shared" si="4"/>
        <v>0</v>
      </c>
      <c r="I87" s="15">
        <f t="shared" si="5"/>
        <v>0</v>
      </c>
      <c r="J87" s="15"/>
      <c r="K87" s="15"/>
    </row>
    <row r="88" spans="1:15" x14ac:dyDescent="0.25">
      <c r="A88" s="18"/>
      <c r="B88" s="28">
        <f>IF($B$11&gt;0,$B$11,0)</f>
        <v>3</v>
      </c>
      <c r="C88" s="23"/>
      <c r="D88" s="13"/>
      <c r="E88" s="13"/>
      <c r="F88" s="13"/>
      <c r="G88" s="61"/>
      <c r="H88" s="14">
        <f t="shared" si="4"/>
        <v>0</v>
      </c>
      <c r="I88" s="15">
        <f t="shared" si="5"/>
        <v>0</v>
      </c>
      <c r="J88" s="15"/>
      <c r="K88" s="15"/>
    </row>
    <row r="89" spans="1:15" x14ac:dyDescent="0.25">
      <c r="A89" s="18"/>
      <c r="B89" s="28">
        <f>IF($B$12&gt;0,$B$12,0)</f>
        <v>4</v>
      </c>
      <c r="C89" s="23"/>
      <c r="D89" s="13"/>
      <c r="E89" s="13"/>
      <c r="F89" s="13"/>
      <c r="G89" s="61"/>
      <c r="H89" s="14">
        <f t="shared" si="4"/>
        <v>0</v>
      </c>
      <c r="I89" s="15">
        <f t="shared" si="5"/>
        <v>0</v>
      </c>
      <c r="J89" s="15"/>
      <c r="K89" s="15"/>
    </row>
    <row r="90" spans="1:15" x14ac:dyDescent="0.25">
      <c r="A90" s="18"/>
      <c r="B90" s="28">
        <f>IF($B$13&gt;0,$B$13,0)</f>
        <v>5</v>
      </c>
      <c r="C90" s="23"/>
      <c r="D90" s="13"/>
      <c r="E90" s="13"/>
      <c r="F90" s="13"/>
      <c r="G90" s="61"/>
      <c r="H90" s="14">
        <f t="shared" si="4"/>
        <v>0</v>
      </c>
      <c r="I90" s="15">
        <f t="shared" si="5"/>
        <v>0</v>
      </c>
      <c r="J90" s="15"/>
      <c r="K90" s="15"/>
    </row>
    <row r="91" spans="1:15" x14ac:dyDescent="0.25">
      <c r="A91" s="18"/>
      <c r="B91" s="28">
        <v>6</v>
      </c>
      <c r="C91" s="23"/>
      <c r="D91" s="13"/>
      <c r="E91" s="13"/>
      <c r="F91" s="13"/>
      <c r="G91" s="61"/>
      <c r="H91" s="14">
        <f t="shared" si="4"/>
        <v>0</v>
      </c>
      <c r="I91" s="15">
        <f t="shared" si="5"/>
        <v>0</v>
      </c>
      <c r="J91" s="15"/>
      <c r="K91" s="15"/>
    </row>
    <row r="92" spans="1:15" x14ac:dyDescent="0.25">
      <c r="A92" s="18"/>
      <c r="B92" s="69">
        <f>IF($B$15&gt;0,$B$15,0)</f>
        <v>7</v>
      </c>
      <c r="C92" s="23"/>
      <c r="D92" s="13">
        <f>SUM(C86:C92)</f>
        <v>0</v>
      </c>
      <c r="E92" s="13"/>
      <c r="F92" s="14"/>
      <c r="G92" s="15"/>
      <c r="H92" s="14">
        <f t="shared" si="4"/>
        <v>0</v>
      </c>
      <c r="I92" s="15">
        <f t="shared" si="5"/>
        <v>0</v>
      </c>
      <c r="J92" s="115">
        <f>IF(D92&gt;(ROUND((210/6)*(7-(COUNTBLANK(C86:C92)))-0,0)),((C86+C87+C88+C89+C90+C91+C92)-(ROUND((210/6)*(7-(COUNTBLANK(C86:C92)))-0,0)))*$J$6,0)</f>
        <v>0</v>
      </c>
      <c r="K92" s="15">
        <f>IF(SUM(I86:I92)&gt;J92,SUM(I86:I92),J92)</f>
        <v>0</v>
      </c>
    </row>
    <row r="93" spans="1:15" x14ac:dyDescent="0.25">
      <c r="A93" s="18">
        <f>A86+1</f>
        <v>44952</v>
      </c>
      <c r="B93" s="60">
        <f>IF($B$9&gt;0,$B$9,0)</f>
        <v>1</v>
      </c>
      <c r="C93" s="23"/>
      <c r="D93" s="13"/>
      <c r="E93" s="13"/>
      <c r="F93" s="13"/>
      <c r="G93" s="61"/>
      <c r="H93" s="14">
        <f t="shared" si="4"/>
        <v>0</v>
      </c>
      <c r="I93" s="15">
        <f t="shared" si="5"/>
        <v>0</v>
      </c>
      <c r="J93" s="15"/>
      <c r="K93" s="15"/>
    </row>
    <row r="94" spans="1:15" x14ac:dyDescent="0.25">
      <c r="A94" s="18"/>
      <c r="B94" s="28">
        <f>IF($B$10&gt;0,$B$10,0)</f>
        <v>2</v>
      </c>
      <c r="C94" s="23"/>
      <c r="D94" s="13"/>
      <c r="E94" s="13"/>
      <c r="F94" s="13"/>
      <c r="G94" s="61"/>
      <c r="H94" s="14">
        <f t="shared" si="4"/>
        <v>0</v>
      </c>
      <c r="I94" s="15">
        <f t="shared" si="5"/>
        <v>0</v>
      </c>
      <c r="J94" s="15"/>
      <c r="K94" s="15"/>
    </row>
    <row r="95" spans="1:15" x14ac:dyDescent="0.25">
      <c r="A95" s="18"/>
      <c r="B95" s="28">
        <f>IF($B$11&gt;0,$B$11,0)</f>
        <v>3</v>
      </c>
      <c r="C95" s="23"/>
      <c r="D95" s="13"/>
      <c r="E95" s="13"/>
      <c r="F95" s="13"/>
      <c r="G95" s="61"/>
      <c r="H95" s="14">
        <f t="shared" si="4"/>
        <v>0</v>
      </c>
      <c r="I95" s="15">
        <f t="shared" si="5"/>
        <v>0</v>
      </c>
      <c r="J95" s="15"/>
      <c r="K95" s="15"/>
    </row>
    <row r="96" spans="1:15" x14ac:dyDescent="0.25">
      <c r="A96" s="18"/>
      <c r="B96" s="28">
        <f>IF($B$12&gt;0,$B$12,0)</f>
        <v>4</v>
      </c>
      <c r="C96" s="23"/>
      <c r="D96" s="13"/>
      <c r="E96" s="13"/>
      <c r="F96" s="13"/>
      <c r="G96" s="61"/>
      <c r="H96" s="14">
        <f t="shared" si="4"/>
        <v>0</v>
      </c>
      <c r="I96" s="15">
        <f t="shared" si="5"/>
        <v>0</v>
      </c>
      <c r="J96" s="15"/>
      <c r="K96" s="15"/>
      <c r="O96" s="62"/>
    </row>
    <row r="97" spans="1:15" x14ac:dyDescent="0.25">
      <c r="A97" s="18"/>
      <c r="B97" s="28">
        <f>IF($B$13&gt;0,$B$13,0)</f>
        <v>5</v>
      </c>
      <c r="C97" s="23"/>
      <c r="D97" s="13"/>
      <c r="E97" s="13"/>
      <c r="F97" s="13"/>
      <c r="G97" s="61"/>
      <c r="H97" s="14">
        <f t="shared" si="4"/>
        <v>0</v>
      </c>
      <c r="I97" s="15">
        <f t="shared" si="5"/>
        <v>0</v>
      </c>
      <c r="J97" s="15"/>
      <c r="K97" s="15"/>
      <c r="O97" s="62"/>
    </row>
    <row r="98" spans="1:15" x14ac:dyDescent="0.25">
      <c r="A98" s="18"/>
      <c r="B98" s="28">
        <v>6</v>
      </c>
      <c r="C98" s="23"/>
      <c r="D98" s="13"/>
      <c r="E98" s="13"/>
      <c r="F98" s="13"/>
      <c r="G98" s="61"/>
      <c r="H98" s="14">
        <f t="shared" si="4"/>
        <v>0</v>
      </c>
      <c r="I98" s="15">
        <f t="shared" si="5"/>
        <v>0</v>
      </c>
      <c r="J98" s="15"/>
      <c r="K98" s="15"/>
      <c r="O98" s="62"/>
    </row>
    <row r="99" spans="1:15" x14ac:dyDescent="0.25">
      <c r="A99" s="18"/>
      <c r="B99" s="69">
        <f>IF($B$15&gt;0,$B$15,0)</f>
        <v>7</v>
      </c>
      <c r="C99" s="23"/>
      <c r="D99" s="13">
        <f>SUM(C93:C99)</f>
        <v>0</v>
      </c>
      <c r="E99" s="13"/>
      <c r="F99" s="14"/>
      <c r="G99" s="15"/>
      <c r="H99" s="14">
        <f t="shared" si="4"/>
        <v>0</v>
      </c>
      <c r="I99" s="15">
        <f t="shared" si="5"/>
        <v>0</v>
      </c>
      <c r="J99" s="115">
        <f>IF(D99&gt;(ROUND((210/6)*(7-(COUNTBLANK(C93:C99)))-0,0)),((C93+C94+C95+C96+C97+C98+C99)-(ROUND((210/6)*(7-(COUNTBLANK(C93:C99)))-0,0)))*$J$6,0)</f>
        <v>0</v>
      </c>
      <c r="K99" s="15">
        <f>IF(SUM(I93:I99)&gt;J99,SUM(I93:I99),J99)</f>
        <v>0</v>
      </c>
    </row>
    <row r="100" spans="1:15" x14ac:dyDescent="0.25">
      <c r="A100" s="18">
        <f>A93+1</f>
        <v>44953</v>
      </c>
      <c r="B100" s="60">
        <f>IF($B$9&gt;0,$B$9,0)</f>
        <v>1</v>
      </c>
      <c r="C100" s="23"/>
      <c r="D100" s="13"/>
      <c r="E100" s="13"/>
      <c r="F100" s="13"/>
      <c r="G100" s="61"/>
      <c r="H100" s="14">
        <f t="shared" si="4"/>
        <v>0</v>
      </c>
      <c r="I100" s="15">
        <f t="shared" si="5"/>
        <v>0</v>
      </c>
      <c r="J100" s="15"/>
      <c r="K100" s="15"/>
    </row>
    <row r="101" spans="1:15" x14ac:dyDescent="0.25">
      <c r="A101" s="18"/>
      <c r="B101" s="28">
        <f>IF($B$10&gt;0,$B$10,0)</f>
        <v>2</v>
      </c>
      <c r="C101" s="23"/>
      <c r="D101" s="13"/>
      <c r="E101" s="13"/>
      <c r="F101" s="13"/>
      <c r="G101" s="61"/>
      <c r="H101" s="14">
        <f t="shared" si="4"/>
        <v>0</v>
      </c>
      <c r="I101" s="15">
        <f t="shared" si="5"/>
        <v>0</v>
      </c>
      <c r="J101" s="15"/>
      <c r="K101" s="15"/>
    </row>
    <row r="102" spans="1:15" x14ac:dyDescent="0.25">
      <c r="A102" s="18"/>
      <c r="B102" s="28">
        <f>IF($B$11&gt;0,$B$11,0)</f>
        <v>3</v>
      </c>
      <c r="C102" s="23"/>
      <c r="D102" s="13"/>
      <c r="E102" s="13"/>
      <c r="F102" s="13"/>
      <c r="G102" s="61"/>
      <c r="H102" s="14">
        <f t="shared" si="4"/>
        <v>0</v>
      </c>
      <c r="I102" s="15">
        <f t="shared" si="5"/>
        <v>0</v>
      </c>
      <c r="J102" s="15"/>
      <c r="K102" s="15"/>
    </row>
    <row r="103" spans="1:15" x14ac:dyDescent="0.25">
      <c r="A103" s="18"/>
      <c r="B103" s="28">
        <f>IF($B$12&gt;0,$B$12,0)</f>
        <v>4</v>
      </c>
      <c r="C103" s="23"/>
      <c r="D103" s="13"/>
      <c r="E103" s="13"/>
      <c r="F103" s="13"/>
      <c r="G103" s="61"/>
      <c r="H103" s="14">
        <f t="shared" si="4"/>
        <v>0</v>
      </c>
      <c r="I103" s="15">
        <f t="shared" si="5"/>
        <v>0</v>
      </c>
      <c r="J103" s="15"/>
      <c r="K103" s="15"/>
      <c r="O103" s="62"/>
    </row>
    <row r="104" spans="1:15" x14ac:dyDescent="0.25">
      <c r="A104" s="18"/>
      <c r="B104" s="28">
        <f>IF($B$13&gt;0,$B$13,0)</f>
        <v>5</v>
      </c>
      <c r="C104" s="23"/>
      <c r="D104" s="13"/>
      <c r="E104" s="13"/>
      <c r="F104" s="13"/>
      <c r="G104" s="61"/>
      <c r="H104" s="14">
        <f t="shared" si="4"/>
        <v>0</v>
      </c>
      <c r="I104" s="15">
        <f t="shared" si="5"/>
        <v>0</v>
      </c>
      <c r="J104" s="15"/>
      <c r="K104" s="15"/>
      <c r="O104" s="62"/>
    </row>
    <row r="105" spans="1:15" x14ac:dyDescent="0.25">
      <c r="A105" s="18"/>
      <c r="B105" s="28">
        <v>6</v>
      </c>
      <c r="C105" s="23"/>
      <c r="D105" s="13"/>
      <c r="E105" s="13"/>
      <c r="F105" s="13"/>
      <c r="G105" s="61"/>
      <c r="H105" s="14">
        <f t="shared" si="4"/>
        <v>0</v>
      </c>
      <c r="I105" s="15">
        <f t="shared" si="5"/>
        <v>0</v>
      </c>
      <c r="J105" s="15"/>
      <c r="K105" s="15"/>
      <c r="O105" s="62"/>
    </row>
    <row r="106" spans="1:15" x14ac:dyDescent="0.25">
      <c r="A106" s="18"/>
      <c r="B106" s="69">
        <f>IF($B$15&gt;0,$B$15,0)</f>
        <v>7</v>
      </c>
      <c r="C106" s="23"/>
      <c r="D106" s="13">
        <f>SUM(C100:C106)</f>
        <v>0</v>
      </c>
      <c r="E106" s="13"/>
      <c r="F106" s="14"/>
      <c r="G106" s="15"/>
      <c r="H106" s="14">
        <f t="shared" si="4"/>
        <v>0</v>
      </c>
      <c r="I106" s="15">
        <f t="shared" si="5"/>
        <v>0</v>
      </c>
      <c r="J106" s="115">
        <f>IF(D106&gt;(ROUND((210/6)*(7-(COUNTBLANK(C100:C106)))-0,0)),((C100+C101+C102+C103+C104+C105+C106)-(ROUND((210/6)*(7-(COUNTBLANK(C100:C106)))-0,0)))*$J$6,0)</f>
        <v>0</v>
      </c>
      <c r="K106" s="15">
        <f>IF(SUM(I100:I106)&gt;J106,SUM(I100:I106),J106)</f>
        <v>0</v>
      </c>
    </row>
    <row r="107" spans="1:15" x14ac:dyDescent="0.25">
      <c r="A107" s="18">
        <f>A100+3</f>
        <v>44956</v>
      </c>
      <c r="B107" s="60">
        <f>IF($B$9&gt;0,$B$9,0)</f>
        <v>1</v>
      </c>
      <c r="C107" s="23"/>
      <c r="D107" s="13"/>
      <c r="E107" s="13"/>
      <c r="F107" s="13"/>
      <c r="G107" s="61"/>
      <c r="H107" s="14">
        <f t="shared" si="4"/>
        <v>0</v>
      </c>
      <c r="I107" s="15">
        <f t="shared" si="5"/>
        <v>0</v>
      </c>
      <c r="J107" s="15"/>
      <c r="K107" s="15"/>
    </row>
    <row r="108" spans="1:15" x14ac:dyDescent="0.25">
      <c r="A108" s="18"/>
      <c r="B108" s="28">
        <f>IF($B$10&gt;0,$B$10,0)</f>
        <v>2</v>
      </c>
      <c r="C108" s="23"/>
      <c r="D108" s="13"/>
      <c r="E108" s="13"/>
      <c r="F108" s="13"/>
      <c r="G108" s="61"/>
      <c r="H108" s="14">
        <f t="shared" si="4"/>
        <v>0</v>
      </c>
      <c r="I108" s="15">
        <f t="shared" si="5"/>
        <v>0</v>
      </c>
      <c r="J108" s="15"/>
      <c r="K108" s="15"/>
    </row>
    <row r="109" spans="1:15" x14ac:dyDescent="0.25">
      <c r="A109" s="18"/>
      <c r="B109" s="28">
        <f>IF($B$11&gt;0,$B$11,0)</f>
        <v>3</v>
      </c>
      <c r="C109" s="23"/>
      <c r="D109" s="13"/>
      <c r="E109" s="13"/>
      <c r="F109" s="13"/>
      <c r="G109" s="61"/>
      <c r="H109" s="14">
        <f t="shared" si="4"/>
        <v>0</v>
      </c>
      <c r="I109" s="15">
        <f t="shared" si="5"/>
        <v>0</v>
      </c>
      <c r="J109" s="15"/>
      <c r="K109" s="15"/>
    </row>
    <row r="110" spans="1:15" x14ac:dyDescent="0.25">
      <c r="A110" s="18"/>
      <c r="B110" s="28">
        <f>IF($B$12&gt;0,$B$12,0)</f>
        <v>4</v>
      </c>
      <c r="C110" s="23"/>
      <c r="D110" s="13"/>
      <c r="E110" s="13"/>
      <c r="F110" s="13"/>
      <c r="G110" s="61"/>
      <c r="H110" s="14">
        <f t="shared" si="4"/>
        <v>0</v>
      </c>
      <c r="I110" s="15">
        <f t="shared" si="5"/>
        <v>0</v>
      </c>
      <c r="J110" s="15"/>
      <c r="K110" s="15"/>
    </row>
    <row r="111" spans="1:15" ht="14.25" customHeight="1" x14ac:dyDescent="0.25">
      <c r="A111" s="18"/>
      <c r="B111" s="28">
        <f>IF($B$13&gt;0,$B$13,0)</f>
        <v>5</v>
      </c>
      <c r="C111" s="23"/>
      <c r="D111" s="13"/>
      <c r="E111" s="13"/>
      <c r="F111" s="13"/>
      <c r="G111" s="61"/>
      <c r="H111" s="14">
        <f t="shared" si="4"/>
        <v>0</v>
      </c>
      <c r="I111" s="15">
        <f t="shared" si="5"/>
        <v>0</v>
      </c>
      <c r="J111" s="15"/>
      <c r="K111" s="15"/>
    </row>
    <row r="112" spans="1:15" ht="14.25" customHeight="1" x14ac:dyDescent="0.25">
      <c r="A112" s="18"/>
      <c r="B112" s="28">
        <v>6</v>
      </c>
      <c r="C112" s="23"/>
      <c r="D112" s="13"/>
      <c r="E112" s="13"/>
      <c r="F112" s="13"/>
      <c r="G112" s="61"/>
      <c r="H112" s="14">
        <f t="shared" si="4"/>
        <v>0</v>
      </c>
      <c r="I112" s="15">
        <f t="shared" si="5"/>
        <v>0</v>
      </c>
      <c r="J112" s="15"/>
      <c r="K112" s="15"/>
    </row>
    <row r="113" spans="1:11" x14ac:dyDescent="0.25">
      <c r="A113" s="18"/>
      <c r="B113" s="69">
        <f>IF($B$15&gt;0,$B$15,0)</f>
        <v>7</v>
      </c>
      <c r="C113" s="23"/>
      <c r="D113" s="13">
        <f>SUM(C107:C113)</f>
        <v>0</v>
      </c>
      <c r="E113" s="13"/>
      <c r="F113" s="14"/>
      <c r="G113" s="15"/>
      <c r="H113" s="14">
        <f t="shared" si="4"/>
        <v>0</v>
      </c>
      <c r="I113" s="15">
        <f t="shared" si="5"/>
        <v>0</v>
      </c>
      <c r="J113" s="115">
        <f>IF(D113&gt;(ROUND((210/6)*(7-(COUNTBLANK(C107:C113)))-0,0)),((C107+C108+C109+C110+C111+C112+C113)-(ROUND((210/6)*(7-(COUNTBLANK(C107:C113)))-0,0)))*$J$6,0)</f>
        <v>0</v>
      </c>
      <c r="K113" s="15">
        <f>IF(SUM(I107:I113)&gt;J113,SUM(I107:I113),J113)</f>
        <v>0</v>
      </c>
    </row>
    <row r="114" spans="1:11" x14ac:dyDescent="0.25">
      <c r="A114" s="18">
        <f>A107+1</f>
        <v>44957</v>
      </c>
      <c r="B114" s="60">
        <f>IF($B$9&gt;0,$B$9,0)</f>
        <v>1</v>
      </c>
      <c r="C114" s="23"/>
      <c r="D114" s="13"/>
      <c r="E114" s="13"/>
      <c r="F114" s="13"/>
      <c r="G114" s="61"/>
      <c r="H114" s="14">
        <f t="shared" si="4"/>
        <v>0</v>
      </c>
      <c r="I114" s="15">
        <f t="shared" si="5"/>
        <v>0</v>
      </c>
      <c r="J114" s="15"/>
      <c r="K114" s="15"/>
    </row>
    <row r="115" spans="1:11" x14ac:dyDescent="0.25">
      <c r="A115" s="18"/>
      <c r="B115" s="28">
        <f>IF($B$10&gt;0,$B$10,0)</f>
        <v>2</v>
      </c>
      <c r="C115" s="23"/>
      <c r="D115" s="13"/>
      <c r="E115" s="13"/>
      <c r="F115" s="13"/>
      <c r="G115" s="61"/>
      <c r="H115" s="14">
        <f t="shared" si="4"/>
        <v>0</v>
      </c>
      <c r="I115" s="15">
        <f t="shared" si="5"/>
        <v>0</v>
      </c>
      <c r="J115" s="15"/>
      <c r="K115" s="15"/>
    </row>
    <row r="116" spans="1:11" x14ac:dyDescent="0.25">
      <c r="A116" s="18"/>
      <c r="B116" s="28">
        <f>IF($B$11&gt;0,$B$11,0)</f>
        <v>3</v>
      </c>
      <c r="C116" s="23"/>
      <c r="D116" s="13"/>
      <c r="E116" s="13"/>
      <c r="F116" s="13"/>
      <c r="G116" s="61"/>
      <c r="H116" s="14">
        <f t="shared" si="4"/>
        <v>0</v>
      </c>
      <c r="I116" s="15">
        <f t="shared" si="5"/>
        <v>0</v>
      </c>
      <c r="J116" s="15"/>
      <c r="K116" s="15"/>
    </row>
    <row r="117" spans="1:11" x14ac:dyDescent="0.25">
      <c r="A117" s="18"/>
      <c r="B117" s="28">
        <f>IF($B$12&gt;0,$B$12,0)</f>
        <v>4</v>
      </c>
      <c r="C117" s="23"/>
      <c r="D117" s="13"/>
      <c r="E117" s="13"/>
      <c r="F117" s="13"/>
      <c r="G117" s="61"/>
      <c r="H117" s="14">
        <f t="shared" si="4"/>
        <v>0</v>
      </c>
      <c r="I117" s="15">
        <f t="shared" si="5"/>
        <v>0</v>
      </c>
      <c r="J117" s="15"/>
      <c r="K117" s="15"/>
    </row>
    <row r="118" spans="1:11" x14ac:dyDescent="0.25">
      <c r="A118" s="18"/>
      <c r="B118" s="28">
        <f>IF($B$13&gt;0,$B$13,0)</f>
        <v>5</v>
      </c>
      <c r="C118" s="23"/>
      <c r="D118" s="13"/>
      <c r="E118" s="13"/>
      <c r="F118" s="13"/>
      <c r="G118" s="61"/>
      <c r="H118" s="14">
        <f t="shared" si="4"/>
        <v>0</v>
      </c>
      <c r="I118" s="15">
        <f t="shared" si="5"/>
        <v>0</v>
      </c>
      <c r="J118" s="15"/>
      <c r="K118" s="15"/>
    </row>
    <row r="119" spans="1:11" x14ac:dyDescent="0.25">
      <c r="A119" s="18"/>
      <c r="B119" s="28">
        <v>6</v>
      </c>
      <c r="C119" s="23"/>
      <c r="D119" s="13"/>
      <c r="E119" s="13"/>
      <c r="F119" s="13"/>
      <c r="G119" s="61"/>
      <c r="H119" s="14">
        <f t="shared" si="4"/>
        <v>0</v>
      </c>
      <c r="I119" s="15">
        <f t="shared" si="5"/>
        <v>0</v>
      </c>
      <c r="J119" s="115"/>
      <c r="K119" s="15"/>
    </row>
    <row r="120" spans="1:11" x14ac:dyDescent="0.25">
      <c r="A120" s="18"/>
      <c r="B120" s="69">
        <f>IF($B$15&gt;0,$B$15,0)</f>
        <v>7</v>
      </c>
      <c r="C120" s="23"/>
      <c r="D120" s="13">
        <f>SUM(C114:C120)</f>
        <v>0</v>
      </c>
      <c r="E120" s="13"/>
      <c r="F120" s="14"/>
      <c r="G120" s="15"/>
      <c r="H120" s="14">
        <f t="shared" si="4"/>
        <v>0</v>
      </c>
      <c r="I120" s="15">
        <f t="shared" si="5"/>
        <v>0</v>
      </c>
      <c r="J120" s="115">
        <f t="shared" ref="J120" si="6">IF(D120&gt;(ROUND((210/6)*(7-(COUNTBLANK(C114:C120)))-0,0)),((C114+C115+C116+C117+C118+C119+C120)-(ROUND((210/6)*(7-(COUNTBLANK(C114:C120)))-0,0)))*$J$6,0)</f>
        <v>0</v>
      </c>
      <c r="K120" s="15">
        <f>IF(SUM(I114:I120)&gt;J120,SUM(I114:I120),J120)</f>
        <v>0</v>
      </c>
    </row>
    <row r="121" spans="1:11" ht="19.5" thickBot="1" x14ac:dyDescent="0.35">
      <c r="A121" s="96"/>
      <c r="B121" s="96"/>
      <c r="C121" s="97"/>
      <c r="D121" s="98"/>
      <c r="E121" s="98"/>
      <c r="F121" s="95"/>
      <c r="G121" s="99"/>
      <c r="H121" s="99"/>
      <c r="I121" s="99"/>
      <c r="J121" s="99"/>
      <c r="K121" s="100">
        <f>SUM(K9:K120)</f>
        <v>0</v>
      </c>
    </row>
    <row r="122" spans="1:11" ht="8.1" customHeight="1" thickTop="1" x14ac:dyDescent="0.25">
      <c r="A122" s="18"/>
      <c r="B122" s="1"/>
      <c r="C122" s="1"/>
      <c r="D122" s="1"/>
      <c r="E122" s="1"/>
      <c r="F122" s="1"/>
      <c r="G122" s="1"/>
      <c r="H122" s="1"/>
      <c r="I122" s="1"/>
    </row>
    <row r="123" spans="1:11" x14ac:dyDescent="0.25">
      <c r="A123" s="18"/>
      <c r="B123" s="1"/>
      <c r="C123" s="1"/>
      <c r="D123" s="1"/>
      <c r="E123" s="1"/>
      <c r="F123" s="1"/>
      <c r="G123" s="1"/>
      <c r="H123" s="1"/>
      <c r="I123" s="1"/>
    </row>
    <row r="124" spans="1:11" ht="8.1" customHeight="1" x14ac:dyDescent="0.25">
      <c r="A124" s="18"/>
      <c r="B124" s="1"/>
      <c r="C124" s="1"/>
      <c r="D124" s="1"/>
      <c r="E124" s="1"/>
      <c r="F124" s="1"/>
      <c r="G124" s="1"/>
      <c r="H124" s="1"/>
      <c r="I124" s="1"/>
    </row>
    <row r="125" spans="1:11" x14ac:dyDescent="0.25">
      <c r="A125" s="18"/>
      <c r="B125" s="1"/>
      <c r="C125" s="1"/>
      <c r="D125" s="1"/>
      <c r="E125" s="1"/>
      <c r="F125" s="1"/>
      <c r="G125" s="1"/>
      <c r="H125" s="1"/>
      <c r="I125" s="1"/>
    </row>
    <row r="126" spans="1:11" x14ac:dyDescent="0.25">
      <c r="A126" s="18"/>
      <c r="B126" s="1"/>
      <c r="C126" s="1"/>
      <c r="D126" s="1"/>
      <c r="E126" s="1"/>
      <c r="F126" s="1"/>
      <c r="G126" s="1"/>
      <c r="H126" s="1"/>
      <c r="I126" s="1"/>
    </row>
    <row r="127" spans="1:11" ht="9.9499999999999993" customHeight="1" x14ac:dyDescent="0.25">
      <c r="A127" s="31"/>
      <c r="B127" s="31"/>
      <c r="D127" s="31"/>
      <c r="E127" s="31"/>
    </row>
    <row r="128" spans="1:11" x14ac:dyDescent="0.25">
      <c r="C128" s="34"/>
      <c r="D128" s="31"/>
      <c r="E128" s="31"/>
    </row>
    <row r="129" spans="1:7" x14ac:dyDescent="0.25">
      <c r="A129" s="44" t="s">
        <v>13</v>
      </c>
      <c r="B129" s="45"/>
      <c r="C129" s="46"/>
      <c r="D129" s="30"/>
      <c r="E129" s="47" t="s">
        <v>1</v>
      </c>
      <c r="F129" s="47"/>
    </row>
    <row r="130" spans="1:7" ht="9.9499999999999993" customHeight="1" x14ac:dyDescent="0.25">
      <c r="A130" s="31"/>
      <c r="B130" s="31"/>
      <c r="D130" s="31"/>
      <c r="E130" s="31"/>
    </row>
    <row r="131" spans="1:7" x14ac:dyDescent="0.25">
      <c r="A131" s="48"/>
      <c r="B131" s="49"/>
      <c r="C131" s="50"/>
      <c r="D131" s="31"/>
      <c r="E131" s="31"/>
    </row>
    <row r="132" spans="1:7" ht="17.25" x14ac:dyDescent="0.25">
      <c r="A132" s="44" t="s">
        <v>38</v>
      </c>
      <c r="B132" s="67"/>
      <c r="C132" s="67"/>
      <c r="D132" s="30"/>
      <c r="E132" s="47" t="s">
        <v>1</v>
      </c>
      <c r="F132" s="47"/>
    </row>
    <row r="133" spans="1:7" x14ac:dyDescent="0.25">
      <c r="A133" s="53"/>
      <c r="B133" s="54"/>
      <c r="C133" s="55"/>
      <c r="D133" s="30"/>
      <c r="E133" s="30"/>
      <c r="F133" s="30"/>
    </row>
    <row r="134" spans="1:7" ht="8.1" customHeight="1" x14ac:dyDescent="0.25">
      <c r="B134" s="31"/>
      <c r="D134" s="31"/>
      <c r="E134" s="31"/>
    </row>
    <row r="135" spans="1:7" x14ac:dyDescent="0.25">
      <c r="A135" s="31" t="s">
        <v>20</v>
      </c>
      <c r="B135" s="31"/>
      <c r="D135" s="31"/>
      <c r="E135" s="31"/>
    </row>
    <row r="136" spans="1:7" ht="18.75" x14ac:dyDescent="0.3">
      <c r="A136" s="122" t="str">
        <f>'[2]Grade K'!A34:F34</f>
        <v xml:space="preserve">   01-0000-0-1103-000-1110-1000-000-108</v>
      </c>
      <c r="B136" s="122"/>
      <c r="C136" s="122"/>
      <c r="D136" s="122"/>
      <c r="E136" s="122"/>
      <c r="F136" s="122"/>
      <c r="G136" s="122"/>
    </row>
  </sheetData>
  <mergeCells count="5">
    <mergeCell ref="A2:K2"/>
    <mergeCell ref="C5:D5"/>
    <mergeCell ref="G5:K5"/>
    <mergeCell ref="E7:E8"/>
    <mergeCell ref="A136:G136"/>
  </mergeCells>
  <printOptions horizontalCentered="1"/>
  <pageMargins left="0.25" right="0.25" top="0.25" bottom="0.25" header="0.25" footer="0.25"/>
  <pageSetup scale="92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Grades TK</vt:lpstr>
      <vt:lpstr>Grade K</vt:lpstr>
      <vt:lpstr>Grades 1-3</vt:lpstr>
      <vt:lpstr>Grades 4-6</vt:lpstr>
      <vt:lpstr>Paso Block Classes</vt:lpstr>
      <vt:lpstr>Paso Block Classes  PE</vt:lpstr>
      <vt:lpstr>Grades 6-8 NMS 1 FTE</vt:lpstr>
      <vt:lpstr>Grades 6-8 NMS PE-MUSIC 1 FTE</vt:lpstr>
      <vt:lpstr>Grades 6-8 NMS Not 1 FTE</vt:lpstr>
      <vt:lpstr>Grades 6-8 NMS PE Not 1 FTE</vt:lpstr>
      <vt:lpstr>Grades 7-8  All FTE's</vt:lpstr>
      <vt:lpstr>Grades 7-8  PE-MUSIC All FTE's</vt:lpstr>
      <vt:lpstr>Grades 9-12 1 FTE</vt:lpstr>
      <vt:lpstr>Grades 9-12 Not 1 FTE</vt:lpstr>
      <vt:lpstr>Grades 9-12 Music and PE 1 FTE</vt:lpstr>
      <vt:lpstr>Grades 9-12 Music PE Not 1 FTE</vt:lpstr>
      <vt:lpstr>Grades 9-12 DHS</vt:lpstr>
      <vt:lpstr>'Grade K'!Print_Area</vt:lpstr>
      <vt:lpstr>'Grades 1-3'!Print_Area</vt:lpstr>
      <vt:lpstr>'Grades 4-6'!Print_Area</vt:lpstr>
      <vt:lpstr>'Grades 6-8 NMS 1 FTE'!Print_Area</vt:lpstr>
      <vt:lpstr>'Grades 6-8 NMS Not 1 FTE'!Print_Area</vt:lpstr>
      <vt:lpstr>'Grades 6-8 NMS PE Not 1 FTE'!Print_Area</vt:lpstr>
      <vt:lpstr>'Grades TK'!Print_Area</vt:lpstr>
      <vt:lpstr>'Grades 6-8 NMS 1 FTE'!Print_Titles</vt:lpstr>
      <vt:lpstr>'Grades 6-8 NMS Not 1 FTE'!Print_Titles</vt:lpstr>
      <vt:lpstr>'Grades 6-8 NMS PE Not 1 FTE'!Print_Titles</vt:lpstr>
      <vt:lpstr>'Grades 6-8 NMS PE-MUSIC 1 FTE'!Print_Titles</vt:lpstr>
      <vt:lpstr>'Grades 7-8  All FTE''s'!Print_Titles</vt:lpstr>
      <vt:lpstr>'Grades 7-8  PE-MUSIC All FTE''s'!Print_Titles</vt:lpstr>
      <vt:lpstr>'Grades 9-12 1 FTE'!Print_Titles</vt:lpstr>
      <vt:lpstr>'Grades 9-12 DHS'!Print_Titles</vt:lpstr>
      <vt:lpstr>'Grades 9-12 Music and PE 1 FTE'!Print_Titles</vt:lpstr>
      <vt:lpstr>'Grades 9-12 Music PE Not 1 FTE'!Print_Titles</vt:lpstr>
      <vt:lpstr>'Grades 9-12 Not 1 FTE'!Print_Titles</vt:lpstr>
      <vt:lpstr>'Paso Block Classes'!Print_Titles</vt:lpstr>
      <vt:lpstr>'Paso Block Classes  PE'!Print_Titles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Kelly Watermolen</cp:lastModifiedBy>
  <cp:lastPrinted>2020-06-19T21:22:36Z</cp:lastPrinted>
  <dcterms:created xsi:type="dcterms:W3CDTF">2011-10-05T15:32:21Z</dcterms:created>
  <dcterms:modified xsi:type="dcterms:W3CDTF">2024-01-22T17:25:47Z</dcterms:modified>
</cp:coreProperties>
</file>